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9440" windowHeight="9975" activeTab="4"/>
  </bookViews>
  <sheets>
    <sheet name="Обща А21" sheetId="1" r:id="rId1"/>
    <sheet name="испания 96" sheetId="2" r:id="rId2"/>
    <sheet name="Румъния 96" sheetId="3" r:id="rId3"/>
    <sheet name="Кипър 96" sheetId="5" r:id="rId4"/>
    <sheet name="Полша96" sheetId="6" r:id="rId5"/>
    <sheet name="Sheet4" sheetId="4" state="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8" i="6"/>
  <c r="F98" i="6"/>
  <c r="E99" i="6"/>
  <c r="F99" i="6"/>
  <c r="E100" i="6"/>
  <c r="F100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5" i="6"/>
  <c r="F5" i="6"/>
  <c r="F6" i="5"/>
  <c r="F10" i="5"/>
  <c r="F15" i="5"/>
  <c r="F41" i="5"/>
  <c r="F46" i="5"/>
  <c r="F50" i="5"/>
  <c r="F54" i="5"/>
  <c r="F60" i="5"/>
  <c r="F63" i="5"/>
  <c r="F70" i="5"/>
  <c r="F75" i="5"/>
  <c r="F83" i="5"/>
  <c r="F90" i="5"/>
  <c r="F93" i="5"/>
  <c r="F94" i="5"/>
  <c r="F95" i="5"/>
  <c r="F98" i="5"/>
  <c r="F103" i="5"/>
  <c r="H12" i="1"/>
  <c r="H6" i="1"/>
  <c r="I12" i="1"/>
  <c r="D91" i="5"/>
  <c r="F91" i="5" s="1"/>
  <c r="D92" i="5"/>
  <c r="F92" i="5" s="1"/>
  <c r="D5" i="5"/>
  <c r="F5" i="5" s="1"/>
  <c r="C76" i="5" l="1"/>
  <c r="D76" i="5" s="1"/>
  <c r="F76" i="5" s="1"/>
  <c r="C77" i="5"/>
  <c r="D77" i="5" s="1"/>
  <c r="F77" i="5" s="1"/>
  <c r="C78" i="5"/>
  <c r="D78" i="5" s="1"/>
  <c r="F78" i="5" s="1"/>
  <c r="C79" i="5"/>
  <c r="D79" i="5" s="1"/>
  <c r="F79" i="5" s="1"/>
  <c r="C80" i="5"/>
  <c r="D80" i="5" s="1"/>
  <c r="F80" i="5" s="1"/>
  <c r="C81" i="5"/>
  <c r="D81" i="5" s="1"/>
  <c r="F81" i="5" s="1"/>
  <c r="C82" i="5"/>
  <c r="D82" i="5" s="1"/>
  <c r="F82" i="5" s="1"/>
  <c r="C84" i="5"/>
  <c r="D84" i="5" s="1"/>
  <c r="F84" i="5" s="1"/>
  <c r="C85" i="5"/>
  <c r="D85" i="5" s="1"/>
  <c r="F85" i="5" s="1"/>
  <c r="C86" i="5"/>
  <c r="D86" i="5" s="1"/>
  <c r="F86" i="5" s="1"/>
  <c r="C87" i="5"/>
  <c r="D87" i="5" s="1"/>
  <c r="F87" i="5" s="1"/>
  <c r="C88" i="5"/>
  <c r="D88" i="5" s="1"/>
  <c r="F88" i="5" s="1"/>
  <c r="C89" i="5"/>
  <c r="D89" i="5" s="1"/>
  <c r="F89" i="5" s="1"/>
  <c r="C90" i="5"/>
  <c r="C93" i="5"/>
  <c r="C95" i="5"/>
  <c r="C96" i="5"/>
  <c r="D96" i="5" s="1"/>
  <c r="F96" i="5" s="1"/>
  <c r="C97" i="5"/>
  <c r="D97" i="5" s="1"/>
  <c r="F97" i="5" s="1"/>
  <c r="C99" i="5"/>
  <c r="D99" i="5" s="1"/>
  <c r="F99" i="5" s="1"/>
  <c r="C100" i="5"/>
  <c r="D100" i="5" s="1"/>
  <c r="F100" i="5" s="1"/>
  <c r="C101" i="5"/>
  <c r="D101" i="5" s="1"/>
  <c r="F101" i="5" s="1"/>
  <c r="C102" i="5"/>
  <c r="D102" i="5" s="1"/>
  <c r="F102" i="5" s="1"/>
  <c r="C104" i="5"/>
  <c r="D104" i="5" s="1"/>
  <c r="F104" i="5" s="1"/>
  <c r="C105" i="5"/>
  <c r="D105" i="5" s="1"/>
  <c r="F105" i="5" s="1"/>
  <c r="C106" i="5"/>
  <c r="D106" i="5" s="1"/>
  <c r="F106" i="5" s="1"/>
  <c r="C7" i="5"/>
  <c r="D7" i="5" s="1"/>
  <c r="F7" i="5" s="1"/>
  <c r="C8" i="5"/>
  <c r="D8" i="5" s="1"/>
  <c r="F8" i="5" s="1"/>
  <c r="C9" i="5"/>
  <c r="D9" i="5" s="1"/>
  <c r="F9" i="5" s="1"/>
  <c r="C11" i="5"/>
  <c r="D11" i="5" s="1"/>
  <c r="F11" i="5" s="1"/>
  <c r="C12" i="5"/>
  <c r="D12" i="5" s="1"/>
  <c r="F12" i="5" s="1"/>
  <c r="C13" i="5"/>
  <c r="D13" i="5" s="1"/>
  <c r="F13" i="5" s="1"/>
  <c r="C14" i="5"/>
  <c r="D14" i="5" s="1"/>
  <c r="F14" i="5" s="1"/>
  <c r="C16" i="5"/>
  <c r="D16" i="5" s="1"/>
  <c r="F16" i="5" s="1"/>
  <c r="C17" i="5"/>
  <c r="D17" i="5" s="1"/>
  <c r="F17" i="5" s="1"/>
  <c r="C18" i="5"/>
  <c r="D18" i="5" s="1"/>
  <c r="F18" i="5" s="1"/>
  <c r="C19" i="5"/>
  <c r="D19" i="5" s="1"/>
  <c r="F19" i="5" s="1"/>
  <c r="C20" i="5"/>
  <c r="D20" i="5" s="1"/>
  <c r="F20" i="5" s="1"/>
  <c r="C21" i="5"/>
  <c r="D21" i="5" s="1"/>
  <c r="F21" i="5" s="1"/>
  <c r="C22" i="5"/>
  <c r="D22" i="5" s="1"/>
  <c r="F22" i="5" s="1"/>
  <c r="C23" i="5"/>
  <c r="D23" i="5" s="1"/>
  <c r="F23" i="5" s="1"/>
  <c r="C24" i="5"/>
  <c r="D24" i="5" s="1"/>
  <c r="F24" i="5" s="1"/>
  <c r="C25" i="5"/>
  <c r="D25" i="5" s="1"/>
  <c r="F25" i="5" s="1"/>
  <c r="C26" i="5"/>
  <c r="D26" i="5" s="1"/>
  <c r="F26" i="5" s="1"/>
  <c r="C27" i="5"/>
  <c r="D27" i="5" s="1"/>
  <c r="F27" i="5" s="1"/>
  <c r="C28" i="5"/>
  <c r="D28" i="5" s="1"/>
  <c r="F28" i="5" s="1"/>
  <c r="C29" i="5"/>
  <c r="D29" i="5" s="1"/>
  <c r="F29" i="5" s="1"/>
  <c r="C30" i="5"/>
  <c r="D30" i="5" s="1"/>
  <c r="F30" i="5" s="1"/>
  <c r="C31" i="5"/>
  <c r="D31" i="5" s="1"/>
  <c r="F31" i="5" s="1"/>
  <c r="C32" i="5"/>
  <c r="D32" i="5" s="1"/>
  <c r="F32" i="5" s="1"/>
  <c r="C33" i="5"/>
  <c r="D33" i="5" s="1"/>
  <c r="F33" i="5" s="1"/>
  <c r="C34" i="5"/>
  <c r="D34" i="5" s="1"/>
  <c r="F34" i="5" s="1"/>
  <c r="C35" i="5"/>
  <c r="D35" i="5" s="1"/>
  <c r="F35" i="5" s="1"/>
  <c r="C36" i="5"/>
  <c r="D36" i="5" s="1"/>
  <c r="F36" i="5" s="1"/>
  <c r="C37" i="5"/>
  <c r="D37" i="5" s="1"/>
  <c r="F37" i="5" s="1"/>
  <c r="C38" i="5"/>
  <c r="D38" i="5" s="1"/>
  <c r="F38" i="5" s="1"/>
  <c r="C39" i="5"/>
  <c r="D39" i="5" s="1"/>
  <c r="F39" i="5" s="1"/>
  <c r="C40" i="5"/>
  <c r="D40" i="5" s="1"/>
  <c r="F40" i="5" s="1"/>
  <c r="C42" i="5"/>
  <c r="D42" i="5" s="1"/>
  <c r="F42" i="5" s="1"/>
  <c r="C43" i="5"/>
  <c r="D43" i="5" s="1"/>
  <c r="F43" i="5" s="1"/>
  <c r="C44" i="5"/>
  <c r="D44" i="5" s="1"/>
  <c r="F44" i="5" s="1"/>
  <c r="C45" i="5"/>
  <c r="D45" i="5" s="1"/>
  <c r="F45" i="5" s="1"/>
  <c r="C47" i="5"/>
  <c r="D47" i="5" s="1"/>
  <c r="F47" i="5" s="1"/>
  <c r="C48" i="5"/>
  <c r="D48" i="5" s="1"/>
  <c r="F48" i="5" s="1"/>
  <c r="C49" i="5"/>
  <c r="D49" i="5" s="1"/>
  <c r="F49" i="5" s="1"/>
  <c r="C51" i="5"/>
  <c r="D51" i="5" s="1"/>
  <c r="F51" i="5" s="1"/>
  <c r="C52" i="5"/>
  <c r="D52" i="5" s="1"/>
  <c r="F52" i="5" s="1"/>
  <c r="C53" i="5"/>
  <c r="D53" i="5" s="1"/>
  <c r="F53" i="5" s="1"/>
  <c r="C55" i="5"/>
  <c r="D55" i="5" s="1"/>
  <c r="F55" i="5" s="1"/>
  <c r="C56" i="5"/>
  <c r="D56" i="5" s="1"/>
  <c r="F56" i="5" s="1"/>
  <c r="C57" i="5"/>
  <c r="D57" i="5" s="1"/>
  <c r="F57" i="5" s="1"/>
  <c r="C58" i="5"/>
  <c r="D58" i="5" s="1"/>
  <c r="F58" i="5" s="1"/>
  <c r="C59" i="5"/>
  <c r="D59" i="5" s="1"/>
  <c r="F59" i="5" s="1"/>
  <c r="C61" i="5"/>
  <c r="D61" i="5" s="1"/>
  <c r="F61" i="5" s="1"/>
  <c r="C62" i="5"/>
  <c r="D62" i="5" s="1"/>
  <c r="F62" i="5" s="1"/>
  <c r="C64" i="5"/>
  <c r="D64" i="5" s="1"/>
  <c r="F64" i="5" s="1"/>
  <c r="C65" i="5"/>
  <c r="D65" i="5" s="1"/>
  <c r="F65" i="5" s="1"/>
  <c r="C66" i="5"/>
  <c r="D66" i="5" s="1"/>
  <c r="F66" i="5" s="1"/>
  <c r="C67" i="5"/>
  <c r="D67" i="5" s="1"/>
  <c r="F67" i="5" s="1"/>
  <c r="C68" i="5"/>
  <c r="D68" i="5" s="1"/>
  <c r="F68" i="5" s="1"/>
  <c r="C69" i="5"/>
  <c r="D69" i="5" s="1"/>
  <c r="F69" i="5" s="1"/>
  <c r="C71" i="5"/>
  <c r="D71" i="5" s="1"/>
  <c r="F71" i="5" s="1"/>
  <c r="C72" i="5"/>
  <c r="D72" i="5" s="1"/>
  <c r="F72" i="5" s="1"/>
  <c r="C73" i="5"/>
  <c r="D73" i="5" s="1"/>
  <c r="F73" i="5" s="1"/>
  <c r="C74" i="5"/>
  <c r="D74" i="5" s="1"/>
  <c r="F74" i="5" s="1"/>
  <c r="D11" i="2"/>
  <c r="F11" i="2" s="1"/>
  <c r="D12" i="2"/>
  <c r="F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0" i="2"/>
  <c r="F30" i="2" s="1"/>
  <c r="D31" i="2"/>
  <c r="F31" i="2" s="1"/>
  <c r="D32" i="2"/>
  <c r="F32" i="2" s="1"/>
  <c r="D33" i="2"/>
  <c r="F33" i="2" s="1"/>
  <c r="D34" i="2"/>
  <c r="F34" i="2" s="1"/>
  <c r="D35" i="2"/>
  <c r="F35" i="2" s="1"/>
  <c r="D36" i="2"/>
  <c r="F36" i="2" s="1"/>
  <c r="D37" i="2"/>
  <c r="F37" i="2" s="1"/>
  <c r="D38" i="2"/>
  <c r="F38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 s="1"/>
  <c r="D57" i="2"/>
  <c r="F57" i="2" s="1"/>
  <c r="D58" i="2"/>
  <c r="F58" i="2" s="1"/>
  <c r="D59" i="2"/>
  <c r="F59" i="2" s="1"/>
  <c r="D60" i="2"/>
  <c r="F60" i="2" s="1"/>
  <c r="D61" i="2"/>
  <c r="F61" i="2" s="1"/>
  <c r="D62" i="2"/>
  <c r="F62" i="2" s="1"/>
  <c r="D63" i="2"/>
  <c r="F63" i="2" s="1"/>
  <c r="D64" i="2"/>
  <c r="F64" i="2" s="1"/>
  <c r="D65" i="2"/>
  <c r="F65" i="2" s="1"/>
  <c r="D66" i="2"/>
  <c r="F66" i="2" s="1"/>
  <c r="D67" i="2"/>
  <c r="F67" i="2" s="1"/>
  <c r="D68" i="2"/>
  <c r="F68" i="2" s="1"/>
  <c r="D69" i="2"/>
  <c r="F69" i="2" s="1"/>
  <c r="D70" i="2"/>
  <c r="F70" i="2" s="1"/>
  <c r="D71" i="2"/>
  <c r="F71" i="2" s="1"/>
  <c r="D72" i="2"/>
  <c r="F72" i="2" s="1"/>
  <c r="D73" i="2"/>
  <c r="F73" i="2" s="1"/>
  <c r="D74" i="2"/>
  <c r="F74" i="2" s="1"/>
  <c r="D75" i="2"/>
  <c r="F75" i="2" s="1"/>
  <c r="D76" i="2"/>
  <c r="F76" i="2" s="1"/>
  <c r="D77" i="2"/>
  <c r="F77" i="2" s="1"/>
  <c r="D78" i="2"/>
  <c r="F78" i="2" s="1"/>
  <c r="D79" i="2"/>
  <c r="F79" i="2" s="1"/>
  <c r="D80" i="2"/>
  <c r="F80" i="2" s="1"/>
  <c r="D81" i="2"/>
  <c r="F81" i="2" s="1"/>
  <c r="D82" i="2"/>
  <c r="F82" i="2" s="1"/>
  <c r="D83" i="2"/>
  <c r="F83" i="2" s="1"/>
  <c r="D84" i="2"/>
  <c r="F84" i="2" s="1"/>
  <c r="D85" i="2"/>
  <c r="F85" i="2" s="1"/>
  <c r="D86" i="2"/>
  <c r="F86" i="2" s="1"/>
  <c r="D10" i="2"/>
  <c r="F10" i="2" s="1"/>
  <c r="O8" i="2" l="1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7" i="2"/>
  <c r="D109" i="4"/>
  <c r="D108" i="4"/>
  <c r="D107" i="4"/>
  <c r="H106" i="4"/>
  <c r="D106" i="4"/>
  <c r="D105" i="4"/>
  <c r="D104" i="4"/>
  <c r="D103" i="4"/>
  <c r="D102" i="4"/>
  <c r="H101" i="4"/>
  <c r="D101" i="4"/>
  <c r="I101" i="4" s="1"/>
  <c r="D100" i="4"/>
  <c r="D99" i="4"/>
  <c r="D98" i="4"/>
  <c r="H97" i="4"/>
  <c r="D97" i="4"/>
  <c r="I97" i="4" s="1"/>
  <c r="H96" i="4"/>
  <c r="D96" i="4"/>
  <c r="H95" i="4"/>
  <c r="D95" i="4"/>
  <c r="I95" i="4" s="1"/>
  <c r="D93" i="4"/>
  <c r="D92" i="4"/>
  <c r="D91" i="4"/>
  <c r="D90" i="4"/>
  <c r="D89" i="4"/>
  <c r="D88" i="4"/>
  <c r="H87" i="4"/>
  <c r="D87" i="4"/>
  <c r="I87" i="4" s="1"/>
  <c r="D86" i="4"/>
  <c r="D85" i="4"/>
  <c r="D84" i="4"/>
  <c r="H83" i="4"/>
  <c r="D83" i="4"/>
  <c r="D82" i="4"/>
  <c r="D81" i="4"/>
  <c r="D80" i="4"/>
  <c r="H79" i="4"/>
  <c r="D79" i="4"/>
  <c r="I79" i="4" s="1"/>
  <c r="H78" i="4"/>
  <c r="D78" i="4"/>
  <c r="I78" i="4" s="1"/>
  <c r="H77" i="4"/>
  <c r="D77" i="4"/>
  <c r="I77" i="4" s="1"/>
  <c r="H76" i="4"/>
  <c r="D76" i="4"/>
  <c r="I76" i="4" s="1"/>
  <c r="H75" i="4"/>
  <c r="D75" i="4"/>
  <c r="I75" i="4" s="1"/>
  <c r="H74" i="4"/>
  <c r="D74" i="4"/>
  <c r="I74" i="4" s="1"/>
  <c r="D73" i="4"/>
  <c r="H72" i="4"/>
  <c r="D72" i="4"/>
  <c r="I72" i="4" s="1"/>
  <c r="H71" i="4"/>
  <c r="D71" i="4"/>
  <c r="D70" i="4"/>
  <c r="D69" i="4"/>
  <c r="H68" i="4"/>
  <c r="D68" i="4"/>
  <c r="H67" i="4"/>
  <c r="D67" i="4"/>
  <c r="H66" i="4"/>
  <c r="D66" i="4"/>
  <c r="D64" i="4"/>
  <c r="D63" i="4"/>
  <c r="H62" i="4"/>
  <c r="D62" i="4"/>
  <c r="H61" i="4"/>
  <c r="D61" i="4"/>
  <c r="I61" i="4" s="1"/>
  <c r="H60" i="4"/>
  <c r="D60" i="4"/>
  <c r="H59" i="4"/>
  <c r="D59" i="4"/>
  <c r="I59" i="4" s="1"/>
  <c r="H58" i="4"/>
  <c r="D58" i="4"/>
  <c r="H57" i="4"/>
  <c r="D57" i="4"/>
  <c r="I57" i="4" s="1"/>
  <c r="D56" i="4"/>
  <c r="I56" i="4" s="1"/>
  <c r="D55" i="4"/>
  <c r="I55" i="4" s="1"/>
  <c r="D54" i="4"/>
  <c r="I54" i="4" s="1"/>
  <c r="D53" i="4"/>
  <c r="I53" i="4" s="1"/>
  <c r="I52" i="4"/>
  <c r="D52" i="4"/>
  <c r="D51" i="4"/>
  <c r="I51" i="4" s="1"/>
  <c r="H50" i="4"/>
  <c r="D50" i="4"/>
  <c r="I50" i="4" s="1"/>
  <c r="H49" i="4"/>
  <c r="D49" i="4"/>
  <c r="I49" i="4" s="1"/>
  <c r="H48" i="4"/>
  <c r="D48" i="4"/>
  <c r="I48" i="4" s="1"/>
  <c r="D47" i="4"/>
  <c r="H46" i="4"/>
  <c r="D46" i="4"/>
  <c r="H45" i="4"/>
  <c r="D45" i="4"/>
  <c r="H44" i="4"/>
  <c r="D44" i="4"/>
  <c r="I44" i="4" s="1"/>
  <c r="H43" i="4"/>
  <c r="D43" i="4"/>
  <c r="H42" i="4"/>
  <c r="D42" i="4"/>
  <c r="I42" i="4" s="1"/>
  <c r="H41" i="4"/>
  <c r="D41" i="4"/>
  <c r="H40" i="4"/>
  <c r="D40" i="4"/>
  <c r="I40" i="4" s="1"/>
  <c r="H39" i="4"/>
  <c r="D39" i="4"/>
  <c r="H38" i="4"/>
  <c r="D38" i="4"/>
  <c r="I38" i="4" s="1"/>
  <c r="H37" i="4"/>
  <c r="D37" i="4"/>
  <c r="H36" i="4"/>
  <c r="D36" i="4"/>
  <c r="I36" i="4" s="1"/>
  <c r="H35" i="4"/>
  <c r="D35" i="4"/>
  <c r="H34" i="4"/>
  <c r="D34" i="4"/>
  <c r="I34" i="4" s="1"/>
  <c r="H33" i="4"/>
  <c r="D33" i="4"/>
  <c r="H32" i="4"/>
  <c r="D32" i="4"/>
  <c r="I32" i="4" s="1"/>
  <c r="H31" i="4"/>
  <c r="D31" i="4"/>
  <c r="H30" i="4"/>
  <c r="D30" i="4"/>
  <c r="I30" i="4" s="1"/>
  <c r="H29" i="4"/>
  <c r="D29" i="4"/>
  <c r="H28" i="4"/>
  <c r="D28" i="4"/>
  <c r="I28" i="4" s="1"/>
  <c r="H27" i="4"/>
  <c r="D27" i="4"/>
  <c r="H26" i="4"/>
  <c r="D26" i="4"/>
  <c r="I26" i="4" s="1"/>
  <c r="H25" i="4"/>
  <c r="D25" i="4"/>
  <c r="H24" i="4"/>
  <c r="D24" i="4"/>
  <c r="I24" i="4" s="1"/>
  <c r="H23" i="4"/>
  <c r="D23" i="4"/>
  <c r="H22" i="4"/>
  <c r="D22" i="4"/>
  <c r="I22" i="4" s="1"/>
  <c r="H21" i="4"/>
  <c r="D21" i="4"/>
  <c r="H20" i="4"/>
  <c r="D20" i="4"/>
  <c r="I20" i="4" s="1"/>
  <c r="H19" i="4"/>
  <c r="D19" i="4"/>
  <c r="H18" i="4"/>
  <c r="D18" i="4"/>
  <c r="I18" i="4" s="1"/>
  <c r="H17" i="4"/>
  <c r="D17" i="4"/>
  <c r="H16" i="4"/>
  <c r="D16" i="4"/>
  <c r="I16" i="4" s="1"/>
  <c r="H15" i="4"/>
  <c r="D15" i="4"/>
  <c r="H14" i="4"/>
  <c r="D14" i="4"/>
  <c r="I14" i="4" s="1"/>
  <c r="H13" i="4"/>
  <c r="D13" i="4"/>
  <c r="H12" i="4"/>
  <c r="D12" i="4"/>
  <c r="I12" i="4" s="1"/>
  <c r="H11" i="4"/>
  <c r="D11" i="4"/>
  <c r="H10" i="4"/>
  <c r="I10" i="4" s="1"/>
  <c r="D9" i="4"/>
  <c r="H8" i="4"/>
  <c r="D8" i="4"/>
  <c r="H7" i="4"/>
  <c r="D7" i="4"/>
  <c r="I7" i="4" s="1"/>
  <c r="H6" i="4"/>
  <c r="D6" i="4"/>
  <c r="H5" i="4"/>
  <c r="D5" i="4"/>
  <c r="I5" i="4" s="1"/>
  <c r="D105" i="3"/>
  <c r="I105" i="3" s="1"/>
  <c r="D100" i="3"/>
  <c r="H96" i="3"/>
  <c r="D96" i="3"/>
  <c r="I96" i="3" s="1"/>
  <c r="D86" i="3"/>
  <c r="I86" i="3" s="1"/>
  <c r="D78" i="3"/>
  <c r="D73" i="3"/>
  <c r="D67" i="3"/>
  <c r="D65" i="3"/>
  <c r="I65" i="3" s="1"/>
  <c r="D61" i="3"/>
  <c r="D49" i="3"/>
  <c r="D48" i="3"/>
  <c r="I48" i="3" s="1"/>
  <c r="D47" i="3"/>
  <c r="D42" i="3"/>
  <c r="D16" i="3"/>
  <c r="D10" i="3"/>
  <c r="I10" i="3" s="1"/>
  <c r="H47" i="3"/>
  <c r="D5" i="3"/>
  <c r="D104" i="3"/>
  <c r="D99" i="3"/>
  <c r="D94" i="3"/>
  <c r="I94" i="3" s="1"/>
  <c r="D89" i="3"/>
  <c r="D84" i="3"/>
  <c r="D80" i="3"/>
  <c r="D75" i="3"/>
  <c r="D70" i="3"/>
  <c r="D63" i="3"/>
  <c r="D58" i="3"/>
  <c r="I58" i="3" s="1"/>
  <c r="D54" i="3"/>
  <c r="I54" i="3" s="1"/>
  <c r="D50" i="3"/>
  <c r="I50" i="3" s="1"/>
  <c r="D43" i="3"/>
  <c r="D38" i="3"/>
  <c r="I38" i="3" s="1"/>
  <c r="D34" i="3"/>
  <c r="I34" i="3" s="1"/>
  <c r="D30" i="3"/>
  <c r="D26" i="3"/>
  <c r="D22" i="3"/>
  <c r="I22" i="3" s="1"/>
  <c r="D18" i="3"/>
  <c r="I18" i="3" s="1"/>
  <c r="D13" i="3"/>
  <c r="D7" i="3"/>
  <c r="H4" i="3"/>
  <c r="D6" i="3"/>
  <c r="I6" i="3" s="1"/>
  <c r="D8" i="3"/>
  <c r="D11" i="3"/>
  <c r="D12" i="3"/>
  <c r="D14" i="3"/>
  <c r="I14" i="3" s="1"/>
  <c r="D15" i="3"/>
  <c r="D17" i="3"/>
  <c r="D19" i="3"/>
  <c r="I19" i="3" s="1"/>
  <c r="D20" i="3"/>
  <c r="I20" i="3" s="1"/>
  <c r="D21" i="3"/>
  <c r="D23" i="3"/>
  <c r="D24" i="3"/>
  <c r="D25" i="3"/>
  <c r="D27" i="3"/>
  <c r="D28" i="3"/>
  <c r="D29" i="3"/>
  <c r="D31" i="3"/>
  <c r="I31" i="3" s="1"/>
  <c r="D32" i="3"/>
  <c r="D33" i="3"/>
  <c r="D35" i="3"/>
  <c r="I35" i="3" s="1"/>
  <c r="D36" i="3"/>
  <c r="I36" i="3" s="1"/>
  <c r="D37" i="3"/>
  <c r="D39" i="3"/>
  <c r="D40" i="3"/>
  <c r="D41" i="3"/>
  <c r="D44" i="3"/>
  <c r="D45" i="3"/>
  <c r="D46" i="3"/>
  <c r="D51" i="3"/>
  <c r="I51" i="3" s="1"/>
  <c r="D52" i="3"/>
  <c r="I52" i="3" s="1"/>
  <c r="D53" i="3"/>
  <c r="I53" i="3" s="1"/>
  <c r="D55" i="3"/>
  <c r="I55" i="3" s="1"/>
  <c r="D56" i="3"/>
  <c r="I56" i="3" s="1"/>
  <c r="D57" i="3"/>
  <c r="D59" i="3"/>
  <c r="D60" i="3"/>
  <c r="D62" i="3"/>
  <c r="D66" i="3"/>
  <c r="D68" i="3"/>
  <c r="D69" i="3"/>
  <c r="D71" i="3"/>
  <c r="I71" i="3" s="1"/>
  <c r="D72" i="3"/>
  <c r="D74" i="3"/>
  <c r="D76" i="3"/>
  <c r="I76" i="3" s="1"/>
  <c r="D77" i="3"/>
  <c r="I77" i="3" s="1"/>
  <c r="D79" i="3"/>
  <c r="D81" i="3"/>
  <c r="D82" i="3"/>
  <c r="D83" i="3"/>
  <c r="D85" i="3"/>
  <c r="D87" i="3"/>
  <c r="D88" i="3"/>
  <c r="D90" i="3"/>
  <c r="D91" i="3"/>
  <c r="D92" i="3"/>
  <c r="D95" i="3"/>
  <c r="D97" i="3"/>
  <c r="D98" i="3"/>
  <c r="D101" i="3"/>
  <c r="D102" i="3"/>
  <c r="D103" i="3"/>
  <c r="D106" i="3"/>
  <c r="D107" i="3"/>
  <c r="D108" i="3"/>
  <c r="D4" i="3"/>
  <c r="I4" i="3" s="1"/>
  <c r="H5" i="3"/>
  <c r="H6" i="3"/>
  <c r="H7" i="3"/>
  <c r="H9" i="3"/>
  <c r="I9" i="3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8" i="3"/>
  <c r="H49" i="3"/>
  <c r="H56" i="3"/>
  <c r="H57" i="3"/>
  <c r="H58" i="3"/>
  <c r="H59" i="3"/>
  <c r="H60" i="3"/>
  <c r="H61" i="3"/>
  <c r="H65" i="3"/>
  <c r="H66" i="3"/>
  <c r="H67" i="3"/>
  <c r="H70" i="3"/>
  <c r="H71" i="3"/>
  <c r="H73" i="3"/>
  <c r="H74" i="3"/>
  <c r="H75" i="3"/>
  <c r="H76" i="3"/>
  <c r="H77" i="3"/>
  <c r="H78" i="3"/>
  <c r="H82" i="3"/>
  <c r="H86" i="3"/>
  <c r="H94" i="3"/>
  <c r="H95" i="3"/>
  <c r="H100" i="3"/>
  <c r="H105" i="3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6" i="1"/>
  <c r="L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6" i="1"/>
  <c r="F6" i="1" s="1"/>
  <c r="H25" i="1"/>
  <c r="I25" i="1" s="1"/>
  <c r="H7" i="1"/>
  <c r="I7" i="1" s="1"/>
  <c r="H8" i="1"/>
  <c r="I8" i="1" s="1"/>
  <c r="H9" i="1"/>
  <c r="I9" i="1" s="1"/>
  <c r="H10" i="1"/>
  <c r="I10" i="1" s="1"/>
  <c r="H11" i="1"/>
  <c r="I11" i="1" s="1"/>
  <c r="H13" i="1"/>
  <c r="H14" i="1"/>
  <c r="I14" i="1" s="1"/>
  <c r="H15" i="1"/>
  <c r="H16" i="1"/>
  <c r="I16" i="1" s="1"/>
  <c r="H17" i="1"/>
  <c r="I17" i="1" s="1"/>
  <c r="H18" i="1"/>
  <c r="I18" i="1" s="1"/>
  <c r="H19" i="1"/>
  <c r="H20" i="1"/>
  <c r="I20" i="1" s="1"/>
  <c r="H21" i="1"/>
  <c r="I21" i="1" s="1"/>
  <c r="H22" i="1"/>
  <c r="I22" i="1" s="1"/>
  <c r="H23" i="1"/>
  <c r="I23" i="1" s="1"/>
  <c r="H24" i="1"/>
  <c r="I24" i="1" s="1"/>
  <c r="I13" i="1"/>
  <c r="I15" i="1"/>
  <c r="I19" i="1"/>
  <c r="I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6" i="1"/>
  <c r="I41" i="3" l="1"/>
  <c r="I47" i="3"/>
  <c r="I82" i="3"/>
  <c r="I40" i="3"/>
  <c r="I29" i="3"/>
  <c r="I67" i="3"/>
  <c r="I66" i="3"/>
  <c r="I57" i="3"/>
  <c r="I44" i="3"/>
  <c r="I37" i="3"/>
  <c r="I32" i="3"/>
  <c r="I27" i="3"/>
  <c r="I21" i="3"/>
  <c r="I15" i="3"/>
  <c r="I13" i="3"/>
  <c r="I30" i="3"/>
  <c r="I70" i="3"/>
  <c r="I5" i="3"/>
  <c r="I42" i="3"/>
  <c r="I61" i="3"/>
  <c r="I78" i="3"/>
  <c r="I100" i="3"/>
  <c r="I6" i="4"/>
  <c r="I8" i="4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I37" i="4"/>
  <c r="I39" i="4"/>
  <c r="I41" i="4"/>
  <c r="I43" i="4"/>
  <c r="I58" i="4"/>
  <c r="I60" i="4"/>
  <c r="I62" i="4"/>
  <c r="I66" i="4"/>
  <c r="I68" i="4"/>
  <c r="I71" i="4"/>
  <c r="I83" i="4"/>
  <c r="I106" i="4"/>
  <c r="I25" i="3"/>
  <c r="I75" i="3"/>
  <c r="I95" i="3"/>
  <c r="I60" i="3"/>
  <c r="I24" i="3"/>
  <c r="I12" i="3"/>
  <c r="I74" i="3"/>
  <c r="I59" i="3"/>
  <c r="I45" i="3"/>
  <c r="I39" i="3"/>
  <c r="I33" i="3"/>
  <c r="I28" i="3"/>
  <c r="I23" i="3"/>
  <c r="I17" i="3"/>
  <c r="I11" i="3"/>
  <c r="I7" i="3"/>
  <c r="I26" i="3"/>
  <c r="I43" i="3"/>
  <c r="I16" i="3"/>
  <c r="I49" i="3"/>
  <c r="I73" i="3"/>
  <c r="I96" i="4"/>
  <c r="I45" i="4"/>
  <c r="I46" i="4"/>
  <c r="I67" i="4"/>
</calcChain>
</file>

<file path=xl/sharedStrings.xml><?xml version="1.0" encoding="utf-8"?>
<sst xmlns="http://schemas.openxmlformats.org/spreadsheetml/2006/main" count="1543" uniqueCount="549">
  <si>
    <t>Economic activity</t>
  </si>
  <si>
    <t>Total</t>
  </si>
  <si>
    <t>Agriculture,forestry and fishing</t>
  </si>
  <si>
    <t>Mining and quarrying</t>
  </si>
  <si>
    <t>Manufacturing</t>
  </si>
  <si>
    <t>Electricity,gas,steam and air conditioning supply</t>
  </si>
  <si>
    <t>Water supply,sewerage,waste management and remediation activities</t>
  </si>
  <si>
    <t>Construction</t>
  </si>
  <si>
    <t>Wholesale and retail trade;repair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</si>
  <si>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</si>
  <si>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</si>
  <si>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</si>
  <si>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</si>
  <si>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</si>
  <si>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Professional,scientific and technical activities</t>
  </si>
  <si>
    <t>Administrative and support service activities</t>
  </si>
  <si>
    <t>Public administration and defence;compulsory social security</t>
  </si>
  <si>
    <t>Education</t>
  </si>
  <si>
    <t>Human health and social work activities</t>
  </si>
  <si>
    <t>Arts,entertainment and recreation</t>
  </si>
  <si>
    <t>Other service activities</t>
  </si>
  <si>
    <t>БЪЛГАРИЯ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</si>
  <si>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</si>
  <si>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</si>
  <si>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</si>
  <si>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</si>
  <si>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</si>
  <si>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</si>
  <si>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</si>
  <si>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</si>
  <si>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Финансови и застрахователни дейности</t>
  </si>
  <si>
    <t>Операции с недвижими имоти</t>
  </si>
  <si>
    <t>Административни и спомагателни дейности</t>
  </si>
  <si>
    <t>Държавно управление</t>
  </si>
  <si>
    <t>Образование</t>
  </si>
  <si>
    <t xml:space="preserve">Sections B to S </t>
  </si>
  <si>
    <t>MINING AND QUARRYNG</t>
  </si>
  <si>
    <t>Wholesale and retail trade; repair of motor vehicles and motorcycles</t>
  </si>
  <si>
    <t xml:space="preserve">Transportation and storage </t>
  </si>
  <si>
    <t>PROFESSIONAL, SCIENTIFIC AND TECHNICAL ACTIVITIES</t>
  </si>
  <si>
    <t>EDUCATION</t>
  </si>
  <si>
    <t>HUMAN HEALTH AND SOCIAL WORK ACTIVITIES</t>
  </si>
  <si>
    <t>ARTS, ENTERTAINMENT AND RECREATION</t>
  </si>
  <si>
    <t>OTHER SERVICE ACTIVITIES</t>
  </si>
  <si>
    <t>ИСПАНИЯ</t>
  </si>
  <si>
    <t xml:space="preserve"> </t>
  </si>
  <si>
    <t>Absolute value</t>
  </si>
  <si>
    <t>Salaries and wages</t>
  </si>
  <si>
    <t>2015</t>
  </si>
  <si>
    <t>2014</t>
  </si>
  <si>
    <t>2013</t>
  </si>
  <si>
    <t>2012</t>
  </si>
  <si>
    <t>2011</t>
  </si>
  <si>
    <t>2010</t>
  </si>
  <si>
    <t>2009</t>
  </si>
  <si>
    <t>2008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</si>
  <si>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</si>
  <si>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</si>
  <si>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</si>
  <si>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</si>
  <si>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</si>
  <si>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</si>
  <si>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</si>
  <si>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</si>
  <si>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</si>
  <si>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</si>
  <si>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</si>
  <si>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</si>
  <si>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</si>
  <si>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</si>
  <si>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</si>
  <si>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</si>
  <si>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</si>
  <si>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</si>
  <si>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</si>
  <si>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</si>
  <si>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</si>
  <si>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</si>
  <si>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</si>
  <si>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</si>
  <si>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</si>
  <si>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</si>
  <si>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</si>
  <si>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Waste collection, treatment and disposal activities; materials recovery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</si>
  <si>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</si>
  <si>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</si>
  <si>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</si>
  <si>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</si>
  <si>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</si>
  <si>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</si>
  <si>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</si>
  <si>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</si>
  <si>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</si>
  <si>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</si>
  <si>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</si>
  <si>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</si>
  <si>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</si>
  <si>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</si>
  <si>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</si>
  <si>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Motion picture, video and television programme production, sound recording and music 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</si>
  <si>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</si>
  <si>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</si>
  <si>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</si>
  <si>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</si>
  <si>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</si>
  <si>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</si>
  <si>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</si>
  <si>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Legal and accounting activities</t>
  </si>
  <si>
    <t>Activities of head offices; management consultancy activities</t>
  </si>
  <si>
    <t>Architectural and engineering activities; technical testing and analysis</t>
  </si>
  <si>
    <t xml:space="preserve">Scientific research and development 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</si>
  <si>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</si>
  <si>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</si>
  <si>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</si>
  <si>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</si>
  <si>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</si>
  <si>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and other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</si>
  <si>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</si>
  <si>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</si>
  <si>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</si>
  <si>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</si>
  <si>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</si>
  <si>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</si>
  <si>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</si>
  <si>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</si>
  <si>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</si>
  <si>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</si>
  <si>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</si>
  <si>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</si>
  <si>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</si>
  <si>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</si>
  <si>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 xml:space="preserve">ИСПАНИЯ </t>
  </si>
  <si>
    <t>Water supply; sewerage, waste management and remediation activities</t>
  </si>
  <si>
    <t>Arts, entertainment and recreation</t>
  </si>
  <si>
    <t>Industrie manufacturière</t>
  </si>
  <si>
    <t>Production et distribution d’électricité, de gaz et d’eau</t>
  </si>
  <si>
    <t>Commerce de gros et de détail/ réparation de véhicules automobiles, de motocycles et d’articles domestiques</t>
  </si>
  <si>
    <t>Hôtels et restaurants</t>
  </si>
  <si>
    <t>Transports, entreposage et communications</t>
  </si>
  <si>
    <t>Activités financières</t>
  </si>
  <si>
    <t>Immobilier, location et services aux entreprises</t>
  </si>
  <si>
    <t xml:space="preserve">БЕЛГИЯ </t>
  </si>
  <si>
    <t>Производство и разпределение на електрическа и топлоенергия и газ</t>
  </si>
  <si>
    <t>Дейности, свързани с води; управление на отпадъци и възстановяване</t>
  </si>
  <si>
    <t>Създаване и разпространение на информация</t>
  </si>
  <si>
    <t>Операции с недвижими имоти*</t>
  </si>
  <si>
    <t>Професионална дейност и научни изследвания</t>
  </si>
  <si>
    <t>Държавно управление; държавно обществено осигуряване</t>
  </si>
  <si>
    <t>Хуманно здравеопазване и социална дейност</t>
  </si>
  <si>
    <t>Култура, спорт и развлечения</t>
  </si>
  <si>
    <t>Други дейности, некласифицирани другаде</t>
  </si>
  <si>
    <t>УНГАРИЯ</t>
  </si>
  <si>
    <t>УНГАРИЯ (HUF)</t>
  </si>
  <si>
    <t>МЕСЕЧНА(HUF)</t>
  </si>
  <si>
    <t>МЕСЕЧНАевро</t>
  </si>
  <si>
    <t>Евро, месечна</t>
  </si>
  <si>
    <t>EURO</t>
  </si>
  <si>
    <t>България</t>
  </si>
  <si>
    <t>ОБЩО</t>
  </si>
  <si>
    <t>ИРЛАНДИЯ</t>
  </si>
  <si>
    <t>годишни</t>
  </si>
  <si>
    <t>месечни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</si>
  <si>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</si>
  <si>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</si>
  <si>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</si>
  <si>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</si>
  <si>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</si>
  <si>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</si>
  <si>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</si>
  <si>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</si>
  <si>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</si>
  <si>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</si>
  <si>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</si>
  <si>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</si>
  <si>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</si>
  <si>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</si>
  <si>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</si>
  <si>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</si>
  <si>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</si>
  <si>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</si>
  <si>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</si>
  <si>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А21</t>
  </si>
  <si>
    <t>ИРЛАНДИЯ*</t>
  </si>
  <si>
    <t>* Ирландия, NACE обединява  B-E, K-L, R-S</t>
  </si>
  <si>
    <t>ЧЕШКА РЕПУБЛИКА</t>
  </si>
  <si>
    <t>месечни CZK</t>
  </si>
  <si>
    <t>месечни , Евро</t>
  </si>
  <si>
    <t>CANE 
Rev. 2</t>
  </si>
  <si>
    <t>GROSS</t>
  </si>
  <si>
    <t>LEI</t>
  </si>
  <si>
    <t xml:space="preserve">TOTAL ECONOMY </t>
  </si>
  <si>
    <t xml:space="preserve">Agriculture, forestry and fishing </t>
  </si>
  <si>
    <t>01-03</t>
  </si>
  <si>
    <t>Crop and animal production, hunting and related service activities</t>
  </si>
  <si>
    <t>01</t>
  </si>
  <si>
    <t>Forestry and logging; Fishing and aquaculture</t>
  </si>
  <si>
    <t>02-03</t>
  </si>
  <si>
    <t xml:space="preserve">Industry total </t>
  </si>
  <si>
    <t>05-39</t>
  </si>
  <si>
    <t xml:space="preserve">Mining and quarrying </t>
  </si>
  <si>
    <t>05-33</t>
  </si>
  <si>
    <t>Mining of coal and lignite</t>
  </si>
  <si>
    <t>05</t>
  </si>
  <si>
    <t>Extraction of crude petroleum and natural gas</t>
  </si>
  <si>
    <t>06</t>
  </si>
  <si>
    <t>Mining of metal ores</t>
  </si>
  <si>
    <t>07</t>
  </si>
  <si>
    <t>Other mining and quarrying</t>
  </si>
  <si>
    <t>08</t>
  </si>
  <si>
    <t xml:space="preserve">Mining support service activities </t>
  </si>
  <si>
    <t>09</t>
  </si>
  <si>
    <t xml:space="preserve">Manufacturing </t>
  </si>
  <si>
    <t>10-33</t>
  </si>
  <si>
    <t xml:space="preserve">Manufacture of wood and of products of wood and cork, except furniture; manufacture of articles of straw and plaiting materials </t>
  </si>
  <si>
    <t>Manufacture of basic chemicals, fertilisers and nitrogen compounds, plastics and synthetic rubber in primary forms</t>
  </si>
  <si>
    <t>36-39</t>
  </si>
  <si>
    <t>Waste collection, treatment and disposal activities; materials recovery; remediation activities and other waste management services</t>
  </si>
  <si>
    <t>38-39</t>
  </si>
  <si>
    <t xml:space="preserve">Construction </t>
  </si>
  <si>
    <t>41-43</t>
  </si>
  <si>
    <t>45-47</t>
  </si>
  <si>
    <t>49-53</t>
  </si>
  <si>
    <t xml:space="preserve">Water transport </t>
  </si>
  <si>
    <t xml:space="preserve">Air transport </t>
  </si>
  <si>
    <t>55-56</t>
  </si>
  <si>
    <t>58-63</t>
  </si>
  <si>
    <t>Motion picture, video and television programmes production, sound recording and music publishing activities; programming and broadcasting activities</t>
  </si>
  <si>
    <t>59-60</t>
  </si>
  <si>
    <t xml:space="preserve">Telecommunications </t>
  </si>
  <si>
    <t>Computer programming, consultancy and related activities; information service activities</t>
  </si>
  <si>
    <t>62-63</t>
  </si>
  <si>
    <t>64-66</t>
  </si>
  <si>
    <t xml:space="preserve">Real estate activities </t>
  </si>
  <si>
    <t xml:space="preserve">Professional, scientific and technical activities </t>
  </si>
  <si>
    <t>69-75</t>
  </si>
  <si>
    <t xml:space="preserve">     Scientific research and development</t>
  </si>
  <si>
    <t xml:space="preserve">Administrative and support service activities </t>
  </si>
  <si>
    <t>77-82</t>
  </si>
  <si>
    <t>Public administration and defence; compulsory social security *)</t>
  </si>
  <si>
    <t>86-88</t>
  </si>
  <si>
    <t>90-93</t>
  </si>
  <si>
    <t>94-96</t>
  </si>
  <si>
    <t>Растениевъдство, животновъдство и лов; спомагателни дейности</t>
  </si>
  <si>
    <t>Горско стопанство</t>
  </si>
  <si>
    <t>02</t>
  </si>
  <si>
    <t>Рибно стопанство</t>
  </si>
  <si>
    <t>03</t>
  </si>
  <si>
    <t>Добив на въглища</t>
  </si>
  <si>
    <t>Добив на нефт и природен газ</t>
  </si>
  <si>
    <t>Добив на метални руди</t>
  </si>
  <si>
    <t>Добив на неметални материали и суровини</t>
  </si>
  <si>
    <t>Спомагателни дейности в добива</t>
  </si>
  <si>
    <t>Производство на хранителни продукти</t>
  </si>
  <si>
    <t>10</t>
  </si>
  <si>
    <t>Производство на напитки</t>
  </si>
  <si>
    <t>11</t>
  </si>
  <si>
    <t>Производство на тютюневи изделия</t>
  </si>
  <si>
    <t>12</t>
  </si>
  <si>
    <t>Производство на текстил и изделия от текстил, без облекло</t>
  </si>
  <si>
    <t>13</t>
  </si>
  <si>
    <t>Производство на облекло</t>
  </si>
  <si>
    <t>14</t>
  </si>
  <si>
    <t>Обработка на кожи; производство на обувки и други изделия от обработени кожи без косъм</t>
  </si>
  <si>
    <t>15</t>
  </si>
  <si>
    <t>Производство на дървен материал и изделия от дървен материал и корк, без мебели; производство на изделия от слама и материали за плетене</t>
  </si>
  <si>
    <t>16</t>
  </si>
  <si>
    <t>Производство на хартия, картон и изделия от хартия и картон</t>
  </si>
  <si>
    <t>17</t>
  </si>
  <si>
    <t>Печатна дейност и възпроизвеждане на записани носители</t>
  </si>
  <si>
    <t>18</t>
  </si>
  <si>
    <t>Производство на кокс и рафинирани нефтопродукти</t>
  </si>
  <si>
    <t>19</t>
  </si>
  <si>
    <t>Производство на химични продукти</t>
  </si>
  <si>
    <t>20</t>
  </si>
  <si>
    <t>Производство на лекарствени вещества и продукти</t>
  </si>
  <si>
    <t>21</t>
  </si>
  <si>
    <t>Производство на изделия от каучук и пластмаси</t>
  </si>
  <si>
    <t>22</t>
  </si>
  <si>
    <t>Производство на изделия от други неметални минерални суровини</t>
  </si>
  <si>
    <t>23</t>
  </si>
  <si>
    <t>Производство на основни метали</t>
  </si>
  <si>
    <t>24</t>
  </si>
  <si>
    <t>Производство на метални изделия, без машини и оборудване</t>
  </si>
  <si>
    <t>25</t>
  </si>
  <si>
    <t>Производство на компютърна и комуникационна техника, електронни и оптични продукти</t>
  </si>
  <si>
    <t>26</t>
  </si>
  <si>
    <t>Производство на електрически съоръжения</t>
  </si>
  <si>
    <t>27</t>
  </si>
  <si>
    <t>Производство на машини и оборудване, с общо и специално предназначение</t>
  </si>
  <si>
    <t>28</t>
  </si>
  <si>
    <t>Производство на автомобили, ремаркета и полуремаркета</t>
  </si>
  <si>
    <t>29</t>
  </si>
  <si>
    <t>Производство на превозни средства, без автомобили</t>
  </si>
  <si>
    <t>30</t>
  </si>
  <si>
    <t>Производство на мебели</t>
  </si>
  <si>
    <t>31</t>
  </si>
  <si>
    <t>Производство, некласифицирано другаде</t>
  </si>
  <si>
    <t>32</t>
  </si>
  <si>
    <t>Ремонт и инсталиране на машини и оборудване</t>
  </si>
  <si>
    <t>33</t>
  </si>
  <si>
    <t>35</t>
  </si>
  <si>
    <t>Събиране, пречистване и доставяне на води</t>
  </si>
  <si>
    <t>36</t>
  </si>
  <si>
    <t>Събиране, отвеждане и пречистване на отпадъчни води</t>
  </si>
  <si>
    <t>37</t>
  </si>
  <si>
    <t>Събиране и обезвреждане на отпадъци; рециклиране на материали</t>
  </si>
  <si>
    <t>38</t>
  </si>
  <si>
    <t>Възстановяване и други услуги по управление на отпадъци</t>
  </si>
  <si>
    <t>39</t>
  </si>
  <si>
    <t>Строителство на сгради</t>
  </si>
  <si>
    <t>41</t>
  </si>
  <si>
    <t>Строителство на съоръжения</t>
  </si>
  <si>
    <t>42</t>
  </si>
  <si>
    <t>Специализирани строителни дейности</t>
  </si>
  <si>
    <t>43</t>
  </si>
  <si>
    <t>Търговия на едро и дребно с автомобили и мотоциклети, техническо обслужване и ремонт</t>
  </si>
  <si>
    <t>45</t>
  </si>
  <si>
    <t>Търговия на едро, без търговията с автомобили и мотоциклети</t>
  </si>
  <si>
    <t>46</t>
  </si>
  <si>
    <t>Търговия на дребно, без търговията с автомобили и мотоциклети</t>
  </si>
  <si>
    <t>47</t>
  </si>
  <si>
    <t>Сухопътен транспорт</t>
  </si>
  <si>
    <t>49</t>
  </si>
  <si>
    <t>Воден транспорт</t>
  </si>
  <si>
    <t>50</t>
  </si>
  <si>
    <t>Въздушен транспорт</t>
  </si>
  <si>
    <t>51</t>
  </si>
  <si>
    <t>Складиране на товари и спомагателни дейности в транспорта</t>
  </si>
  <si>
    <t>52</t>
  </si>
  <si>
    <t>Пощенски и куриерски дейности</t>
  </si>
  <si>
    <t>53</t>
  </si>
  <si>
    <t>Хотелиерство</t>
  </si>
  <si>
    <t>55</t>
  </si>
  <si>
    <t>Ресторантьорство</t>
  </si>
  <si>
    <t>56</t>
  </si>
  <si>
    <t>Издателска дейност</t>
  </si>
  <si>
    <t>58</t>
  </si>
  <si>
    <t>Производство на филми и телевизионни предавания, звукозаписване и издаване на музика</t>
  </si>
  <si>
    <t>59</t>
  </si>
  <si>
    <t>Радио- и телевизионна дейност</t>
  </si>
  <si>
    <t>60</t>
  </si>
  <si>
    <t>Далекосъобщения</t>
  </si>
  <si>
    <t>61</t>
  </si>
  <si>
    <t>Дейности в областта на информационните технологии</t>
  </si>
  <si>
    <t>62</t>
  </si>
  <si>
    <t>Информационни услуги</t>
  </si>
  <si>
    <t>63</t>
  </si>
  <si>
    <t>Предоставяне на финансови услуги, без застраховане и допълнително пенсионно осигуряване</t>
  </si>
  <si>
    <t>64</t>
  </si>
  <si>
    <t>Застраховане, презастраховане и допълнително пенсионно осигуряване</t>
  </si>
  <si>
    <t>65</t>
  </si>
  <si>
    <t>Спомагателни дейности във финансовите услуги и застраховането</t>
  </si>
  <si>
    <t>66</t>
  </si>
  <si>
    <t>68</t>
  </si>
  <si>
    <t>Юридически и счетоводни дейности</t>
  </si>
  <si>
    <t>69</t>
  </si>
  <si>
    <t>Дейност на централни офиси; консултантски дейности в областта на управлението</t>
  </si>
  <si>
    <t>70</t>
  </si>
  <si>
    <t>Архитектурни и инженерни дейности; технически изпитвания и анализи</t>
  </si>
  <si>
    <t>71</t>
  </si>
  <si>
    <t>Научноизследователска и развойна дейност</t>
  </si>
  <si>
    <t>72</t>
  </si>
  <si>
    <t>Рекламна дейност и проучване на пазари</t>
  </si>
  <si>
    <t>73</t>
  </si>
  <si>
    <t>Други професионални дейности</t>
  </si>
  <si>
    <t>74</t>
  </si>
  <si>
    <t>Ветеринарномедицинска дейност</t>
  </si>
  <si>
    <t>75</t>
  </si>
  <si>
    <t>Даване под наем и оперативен лизинг</t>
  </si>
  <si>
    <t>77</t>
  </si>
  <si>
    <t>Дейности по наемане и предоставяне на работна сила</t>
  </si>
  <si>
    <t>78</t>
  </si>
  <si>
    <t>Туристическа агентска и операторска дейност; други дейности, свързани с пътувания и резервации</t>
  </si>
  <si>
    <t>79</t>
  </si>
  <si>
    <t>Дейности по охрана и разследване</t>
  </si>
  <si>
    <t>80</t>
  </si>
  <si>
    <t>Дейности по обслужване на сгради и озеленяване</t>
  </si>
  <si>
    <t>81</t>
  </si>
  <si>
    <t>Административни офис дейности и друго спомагателно обслужване на стопанската дейност</t>
  </si>
  <si>
    <t>82</t>
  </si>
  <si>
    <t>84</t>
  </si>
  <si>
    <t>85</t>
  </si>
  <si>
    <t>Хуманно здравеопазване</t>
  </si>
  <si>
    <t>86</t>
  </si>
  <si>
    <t xml:space="preserve">Медико-социални грижи с настаняване </t>
  </si>
  <si>
    <t>87</t>
  </si>
  <si>
    <t xml:space="preserve">Социална работа без настаняване </t>
  </si>
  <si>
    <t>88</t>
  </si>
  <si>
    <t>Артистична и творческа дейност</t>
  </si>
  <si>
    <t>90</t>
  </si>
  <si>
    <t>Други дейности в областта на културата</t>
  </si>
  <si>
    <t>91</t>
  </si>
  <si>
    <t>Организиране на хазартни игри</t>
  </si>
  <si>
    <t>92</t>
  </si>
  <si>
    <t>Спортни и други дейности, свързани с развлечения и отдих</t>
  </si>
  <si>
    <t>93</t>
  </si>
  <si>
    <t>Дейности на организации с нестопанска цел</t>
  </si>
  <si>
    <t>94</t>
  </si>
  <si>
    <t>Ремонт на компютърна техника, на лични и домакински вещи</t>
  </si>
  <si>
    <t>95</t>
  </si>
  <si>
    <t>Други персонални услуги</t>
  </si>
  <si>
    <t>96</t>
  </si>
  <si>
    <t>2015-дек, лева</t>
  </si>
  <si>
    <t>2015-дек, евро</t>
  </si>
  <si>
    <t xml:space="preserve">Румъния </t>
  </si>
  <si>
    <t xml:space="preserve">   01   - 03 </t>
  </si>
  <si>
    <t>Съотношение BG/RO , в %</t>
  </si>
  <si>
    <t>СРЗ към м. Декември 2015  за България и Румъния, в евро</t>
  </si>
  <si>
    <t>Иконом. дейност (А96)</t>
  </si>
  <si>
    <t>-</t>
  </si>
  <si>
    <t xml:space="preserve">  -</t>
  </si>
  <si>
    <t xml:space="preserve">  - </t>
  </si>
  <si>
    <t>Сухопътен транспорт и транспорт по тръбопроводи</t>
  </si>
  <si>
    <t>средно месечно</t>
  </si>
  <si>
    <t xml:space="preserve">България </t>
  </si>
  <si>
    <t>средномесечно , евро</t>
  </si>
  <si>
    <t>Икономически дейности</t>
  </si>
  <si>
    <t>СРЗ  за България и Испания, за  2015 г., в евро</t>
  </si>
  <si>
    <t>Съотношение BG/ ES, в %</t>
  </si>
  <si>
    <t>XII 15</t>
  </si>
  <si>
    <t>СЛОВАКИЯ</t>
  </si>
  <si>
    <t>СЛОВЕНИЯ</t>
  </si>
  <si>
    <t>NACE (Rev.2)</t>
  </si>
  <si>
    <t>BRANCH OF ECONOMIC ACTIVITY</t>
  </si>
  <si>
    <t>AVERAGE GROSS MONTHLY EARNINGS</t>
  </si>
  <si>
    <t>AGRICULTURE, HUNTING AND FORESTRY</t>
  </si>
  <si>
    <t xml:space="preserve"> 01</t>
  </si>
  <si>
    <t>Forestry and logging</t>
  </si>
  <si>
    <t>Fishing and aquaculture</t>
  </si>
  <si>
    <t>Β</t>
  </si>
  <si>
    <t>MINING AND QUARRYING</t>
  </si>
  <si>
    <t>Mining support service activities</t>
  </si>
  <si>
    <t>MANUFACTURING</t>
  </si>
  <si>
    <t>ELECTRICITY, GAS STEAM AND AIR CONDITIONING SUPPLY</t>
  </si>
  <si>
    <t xml:space="preserve">WATER SUPPLY, SEWERAGE, WASTE MANAGEMENT AND REMEDIATION ACTIVITIES </t>
  </si>
  <si>
    <t>CONSTRUCTION</t>
  </si>
  <si>
    <t xml:space="preserve">WHOLESALE AND RETAIL  TRADE; REPAIR OF MOTOR VEHICLES AND MOTORCYCLES </t>
  </si>
  <si>
    <t xml:space="preserve">TRANSPORT AND STORAGE </t>
  </si>
  <si>
    <t>ACCOMMODATION AND FOOD SERVICE ACTIVITIES</t>
  </si>
  <si>
    <t>INFORMATION AND COMMUNICATION</t>
  </si>
  <si>
    <t>FINANCIAL AND INSUNRANCE ACTIVITIES</t>
  </si>
  <si>
    <t>REAL ESTATE ACTIVITIES</t>
  </si>
  <si>
    <t>Scientific research and development</t>
  </si>
  <si>
    <t>Ν</t>
  </si>
  <si>
    <t>ADMINIDTRATIVE AND SUPPORT SERVICE ACTIVITIES</t>
  </si>
  <si>
    <t>PUBLIC ADMINISTRATION AND DEFENCE COMPULSORY SOCIAL SECURITY</t>
  </si>
  <si>
    <t>Government</t>
  </si>
  <si>
    <t>Other</t>
  </si>
  <si>
    <t>ALL ECONOMIC ACTIVITIES</t>
  </si>
  <si>
    <t xml:space="preserve">01        </t>
  </si>
  <si>
    <t xml:space="preserve">02        </t>
  </si>
  <si>
    <t xml:space="preserve">03        </t>
  </si>
  <si>
    <t xml:space="preserve">06        </t>
  </si>
  <si>
    <t xml:space="preserve">07        </t>
  </si>
  <si>
    <t xml:space="preserve">08        </t>
  </si>
  <si>
    <t xml:space="preserve">09        </t>
  </si>
  <si>
    <t xml:space="preserve">10        </t>
  </si>
  <si>
    <t xml:space="preserve">11        </t>
  </si>
  <si>
    <t xml:space="preserve">12        </t>
  </si>
  <si>
    <t xml:space="preserve">13        </t>
  </si>
  <si>
    <t xml:space="preserve">14        </t>
  </si>
  <si>
    <t xml:space="preserve">15        </t>
  </si>
  <si>
    <t xml:space="preserve">16        </t>
  </si>
  <si>
    <t xml:space="preserve">17        </t>
  </si>
  <si>
    <t xml:space="preserve">18        </t>
  </si>
  <si>
    <t xml:space="preserve">19        </t>
  </si>
  <si>
    <t xml:space="preserve">20        </t>
  </si>
  <si>
    <t xml:space="preserve">21        </t>
  </si>
  <si>
    <t xml:space="preserve">22        </t>
  </si>
  <si>
    <t xml:space="preserve">23        </t>
  </si>
  <si>
    <t xml:space="preserve">24        </t>
  </si>
  <si>
    <t xml:space="preserve">25        </t>
  </si>
  <si>
    <t xml:space="preserve">26        </t>
  </si>
  <si>
    <t xml:space="preserve">27        </t>
  </si>
  <si>
    <t xml:space="preserve">28        </t>
  </si>
  <si>
    <t xml:space="preserve">29        </t>
  </si>
  <si>
    <t xml:space="preserve">30        </t>
  </si>
  <si>
    <t xml:space="preserve">31        </t>
  </si>
  <si>
    <t xml:space="preserve">32        </t>
  </si>
  <si>
    <t xml:space="preserve">33        </t>
  </si>
  <si>
    <t xml:space="preserve">36        </t>
  </si>
  <si>
    <t xml:space="preserve">37        </t>
  </si>
  <si>
    <t xml:space="preserve">38        </t>
  </si>
  <si>
    <t xml:space="preserve">39        </t>
  </si>
  <si>
    <t xml:space="preserve">41        </t>
  </si>
  <si>
    <t xml:space="preserve">42        </t>
  </si>
  <si>
    <t xml:space="preserve">43        </t>
  </si>
  <si>
    <t xml:space="preserve">45        </t>
  </si>
  <si>
    <t xml:space="preserve">46        </t>
  </si>
  <si>
    <t xml:space="preserve">47        </t>
  </si>
  <si>
    <t xml:space="preserve">49        </t>
  </si>
  <si>
    <t xml:space="preserve">50        </t>
  </si>
  <si>
    <t xml:space="preserve">51        </t>
  </si>
  <si>
    <t xml:space="preserve">52        </t>
  </si>
  <si>
    <t xml:space="preserve">53        </t>
  </si>
  <si>
    <t xml:space="preserve">55        </t>
  </si>
  <si>
    <t xml:space="preserve">56        </t>
  </si>
  <si>
    <t xml:space="preserve">58        </t>
  </si>
  <si>
    <t xml:space="preserve">59        </t>
  </si>
  <si>
    <t xml:space="preserve">60        </t>
  </si>
  <si>
    <t xml:space="preserve">61        </t>
  </si>
  <si>
    <t xml:space="preserve">62        </t>
  </si>
  <si>
    <t xml:space="preserve">63        </t>
  </si>
  <si>
    <t xml:space="preserve">64        </t>
  </si>
  <si>
    <t xml:space="preserve">65        </t>
  </si>
  <si>
    <t xml:space="preserve">66        </t>
  </si>
  <si>
    <t xml:space="preserve">68        </t>
  </si>
  <si>
    <t xml:space="preserve">69        </t>
  </si>
  <si>
    <t xml:space="preserve">70        </t>
  </si>
  <si>
    <t xml:space="preserve">71        </t>
  </si>
  <si>
    <t xml:space="preserve">72        </t>
  </si>
  <si>
    <t xml:space="preserve">73        </t>
  </si>
  <si>
    <t xml:space="preserve">74        </t>
  </si>
  <si>
    <t xml:space="preserve">75        </t>
  </si>
  <si>
    <t xml:space="preserve">77        </t>
  </si>
  <si>
    <t xml:space="preserve">78        </t>
  </si>
  <si>
    <t xml:space="preserve">79        </t>
  </si>
  <si>
    <t xml:space="preserve">80        </t>
  </si>
  <si>
    <t xml:space="preserve">81        </t>
  </si>
  <si>
    <t xml:space="preserve">82        </t>
  </si>
  <si>
    <t xml:space="preserve">85        </t>
  </si>
  <si>
    <t xml:space="preserve">86        </t>
  </si>
  <si>
    <t xml:space="preserve">87        </t>
  </si>
  <si>
    <t xml:space="preserve">88        </t>
  </si>
  <si>
    <t xml:space="preserve">90        </t>
  </si>
  <si>
    <t xml:space="preserve">91        </t>
  </si>
  <si>
    <t xml:space="preserve">92        </t>
  </si>
  <si>
    <t xml:space="preserve">93        </t>
  </si>
  <si>
    <t xml:space="preserve">94        </t>
  </si>
  <si>
    <t xml:space="preserve">95        </t>
  </si>
  <si>
    <t xml:space="preserve">96        </t>
  </si>
  <si>
    <t xml:space="preserve">ОБЩО </t>
  </si>
  <si>
    <t>Добива промишленост</t>
  </si>
  <si>
    <t>Кипър</t>
  </si>
  <si>
    <t>Съотношение , в %</t>
  </si>
  <si>
    <t>Средно месечна СРЗ  за 2015 г. , в евро</t>
  </si>
  <si>
    <t>Средна месечна работна заплата, по икономически дейности  за 2015 г (предварителни данни)</t>
  </si>
  <si>
    <t>** данни за 2014 г.</t>
  </si>
  <si>
    <t>Източник: НСИ за Испания</t>
  </si>
  <si>
    <t>Източник: НСИ за Румъния</t>
  </si>
  <si>
    <t>Източник: НСИ за Кипър</t>
  </si>
  <si>
    <t>Икон. дейности</t>
  </si>
  <si>
    <t xml:space="preserve">Полша </t>
  </si>
  <si>
    <t xml:space="preserve">евро </t>
  </si>
  <si>
    <t>ПОЛША</t>
  </si>
  <si>
    <t>ЕСТОНИЯ** (2014 г.)</t>
  </si>
  <si>
    <t>Източник: Статистически годишник, Полша</t>
  </si>
  <si>
    <t>мярка Евро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</si>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</sst>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лв.&quot;;[Red]\-#,##0\ &quot;лв.&quot;"/>
    <numFmt numFmtId="164" formatCode="#,###"/>
    <numFmt numFmtId="165" formatCode="0.0"/>
    <numFmt numFmtId="166" formatCode="#,##0.0"/>
    <numFmt numFmtId="167" formatCode="00000"/>
    <numFmt numFmtId="168" formatCode="###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charset val="204"/>
    </font>
    <font>
      <sz val="8"/>
      <name val="Tahoma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rgb="FFFF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indexed="8"/>
      <name val="Arial"/>
      <family val="2"/>
      <charset val="238"/>
    </font>
    <font>
      <b/>
      <sz val="10"/>
      <color indexed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4" fillId="0" borderId="0"/>
    <xf numFmtId="0" fontId="14" fillId="0" borderId="0"/>
  </cellStyleXfs>
  <cellXfs count="200">
    <xf numFmtId="0" fontId="0" fillId="0" borderId="0" xfId="0"/>
    <xf numFmtId="0" fontId="10" fillId="0" borderId="3" xfId="0" applyFont="1" applyFill="1" applyBorder="1" applyAlignment="1">
      <alignment horizontal="left" wrapText="1"/>
    </xf>
    <xf numFmtId="4" fontId="11" fillId="0" borderId="3" xfId="0" applyNumberFormat="1" applyFont="1" applyFill="1" applyBorder="1" applyAlignment="1">
      <alignment horizontal="right"/>
    </xf>
    <xf numFmtId="0" fontId="0" fillId="0" borderId="2" xfId="0" applyFill="1" applyBorder="1"/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4" fontId="11" fillId="0" borderId="2" xfId="0" applyNumberFormat="1" applyFont="1" applyFill="1" applyBorder="1" applyAlignment="1">
      <alignment horizontal="right"/>
    </xf>
    <xf numFmtId="0" fontId="1" fillId="0" borderId="0" xfId="0" applyFont="1"/>
    <xf numFmtId="0" fontId="13" fillId="0" borderId="0" xfId="0" applyFont="1"/>
    <xf numFmtId="164" fontId="13" fillId="0" borderId="0" xfId="0" applyNumberFormat="1" applyFont="1"/>
    <xf numFmtId="164" fontId="1" fillId="0" borderId="0" xfId="0" applyNumberFormat="1" applyFont="1"/>
    <xf numFmtId="0" fontId="0" fillId="0" borderId="0" xfId="0"/>
    <xf numFmtId="165" fontId="0" fillId="0" borderId="0" xfId="0" applyNumberFormat="1"/>
    <xf numFmtId="0" fontId="4" fillId="0" borderId="9" xfId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2" fillId="2" borderId="2" xfId="1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2" borderId="2" xfId="1" applyFont="1" applyFill="1" applyBorder="1" applyAlignment="1">
      <alignment horizontal="center" vertical="center" wrapText="1"/>
    </xf>
    <xf numFmtId="0" fontId="0" fillId="6" borderId="2" xfId="0" applyFill="1" applyBorder="1"/>
    <xf numFmtId="0" fontId="4" fillId="0" borderId="2" xfId="2" applyFont="1" applyBorder="1"/>
    <xf numFmtId="2" fontId="4" fillId="0" borderId="2" xfId="2" applyNumberFormat="1" applyFont="1" applyBorder="1"/>
    <xf numFmtId="1" fontId="12" fillId="0" borderId="2" xfId="2" applyNumberFormat="1" applyFont="1" applyBorder="1"/>
    <xf numFmtId="0" fontId="8" fillId="3" borderId="2" xfId="0" applyFont="1" applyFill="1" applyBorder="1" applyAlignment="1">
      <alignment horizontal="right" wrapText="1"/>
    </xf>
    <xf numFmtId="165" fontId="8" fillId="3" borderId="2" xfId="0" applyNumberFormat="1" applyFont="1" applyFill="1" applyBorder="1" applyAlignment="1">
      <alignment horizontal="right" wrapText="1"/>
    </xf>
    <xf numFmtId="0" fontId="7" fillId="0" borderId="2" xfId="2" applyFont="1" applyBorder="1"/>
    <xf numFmtId="0" fontId="9" fillId="3" borderId="2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2" xfId="0" applyNumberFormat="1" applyBorder="1"/>
    <xf numFmtId="1" fontId="0" fillId="0" borderId="2" xfId="0" applyNumberFormat="1" applyBorder="1"/>
    <xf numFmtId="1" fontId="1" fillId="0" borderId="2" xfId="0" applyNumberFormat="1" applyFont="1" applyBorder="1"/>
    <xf numFmtId="1" fontId="0" fillId="0" borderId="0" xfId="0" applyNumberFormat="1" applyBorder="1"/>
    <xf numFmtId="0" fontId="0" fillId="0" borderId="0" xfId="0" applyFill="1" applyBorder="1"/>
    <xf numFmtId="0" fontId="0" fillId="6" borderId="0" xfId="0" applyFill="1" applyBorder="1"/>
    <xf numFmtId="49" fontId="5" fillId="0" borderId="0" xfId="1" applyNumberFormat="1" applyFont="1" applyFill="1" applyBorder="1" applyAlignment="1">
      <alignment horizontal="left" vertical="top" wrapText="1"/>
    </xf>
    <xf numFmtId="16" fontId="19" fillId="0" borderId="2" xfId="0" quotePrefix="1" applyNumberFormat="1" applyFont="1" applyBorder="1" applyAlignment="1">
      <alignment horizontal="center" wrapText="1"/>
    </xf>
    <xf numFmtId="1" fontId="19" fillId="0" borderId="2" xfId="0" applyNumberFormat="1" applyFont="1" applyBorder="1" applyAlignment="1">
      <alignment horizontal="right" wrapText="1"/>
    </xf>
    <xf numFmtId="0" fontId="18" fillId="0" borderId="2" xfId="0" quotePrefix="1" applyFont="1" applyBorder="1" applyAlignment="1">
      <alignment horizontal="center" wrapText="1"/>
    </xf>
    <xf numFmtId="1" fontId="18" fillId="0" borderId="2" xfId="0" applyNumberFormat="1" applyFont="1" applyBorder="1" applyAlignment="1">
      <alignment horizontal="right" wrapText="1"/>
    </xf>
    <xf numFmtId="16" fontId="18" fillId="0" borderId="2" xfId="0" quotePrefix="1" applyNumberFormat="1" applyFont="1" applyBorder="1" applyAlignment="1">
      <alignment horizontal="center" wrapText="1"/>
    </xf>
    <xf numFmtId="17" fontId="19" fillId="0" borderId="2" xfId="0" quotePrefix="1" applyNumberFormat="1" applyFont="1" applyBorder="1" applyAlignment="1">
      <alignment horizontal="center" wrapText="1"/>
    </xf>
    <xf numFmtId="0" fontId="18" fillId="0" borderId="2" xfId="0" quotePrefix="1" applyNumberFormat="1" applyFont="1" applyBorder="1" applyAlignment="1">
      <alignment horizontal="center" wrapText="1"/>
    </xf>
    <xf numFmtId="17" fontId="19" fillId="0" borderId="2" xfId="0" quotePrefix="1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5" fillId="0" borderId="6" xfId="0" applyFont="1" applyBorder="1"/>
    <xf numFmtId="0" fontId="15" fillId="6" borderId="2" xfId="0" applyFont="1" applyFill="1" applyBorder="1" applyAlignment="1">
      <alignment wrapText="1"/>
    </xf>
    <xf numFmtId="0" fontId="21" fillId="0" borderId="6" xfId="0" applyFont="1" applyBorder="1"/>
    <xf numFmtId="0" fontId="15" fillId="0" borderId="2" xfId="0" applyFont="1" applyBorder="1" applyAlignment="1">
      <alignment horizontal="left" wrapText="1"/>
    </xf>
    <xf numFmtId="0" fontId="15" fillId="0" borderId="0" xfId="0" applyFont="1" applyBorder="1"/>
    <xf numFmtId="1" fontId="0" fillId="0" borderId="0" xfId="0" applyNumberFormat="1"/>
    <xf numFmtId="0" fontId="15" fillId="5" borderId="2" xfId="0" applyFont="1" applyFill="1" applyBorder="1" applyAlignment="1">
      <alignment wrapText="1"/>
    </xf>
    <xf numFmtId="0" fontId="19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vertical="top" wrapText="1"/>
    </xf>
    <xf numFmtId="0" fontId="15" fillId="0" borderId="0" xfId="0" applyNumberFormat="1" applyFont="1" applyBorder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/>
    <xf numFmtId="1" fontId="21" fillId="0" borderId="2" xfId="0" applyNumberFormat="1" applyFont="1" applyBorder="1"/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0" fillId="0" borderId="2" xfId="0" applyNumberFormat="1" applyBorder="1"/>
    <xf numFmtId="0" fontId="18" fillId="0" borderId="2" xfId="0" applyFont="1" applyBorder="1" applyAlignment="1">
      <alignment wrapText="1"/>
    </xf>
    <xf numFmtId="0" fontId="19" fillId="6" borderId="2" xfId="0" applyFont="1" applyFill="1" applyBorder="1" applyAlignment="1">
      <alignment wrapText="1"/>
    </xf>
    <xf numFmtId="0" fontId="0" fillId="5" borderId="2" xfId="0" applyNumberFormat="1" applyFill="1" applyBorder="1"/>
    <xf numFmtId="0" fontId="18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0" fillId="0" borderId="2" xfId="0" applyNumberFormat="1" applyFill="1" applyBorder="1"/>
    <xf numFmtId="0" fontId="20" fillId="0" borderId="2" xfId="0" applyFont="1" applyBorder="1" applyAlignment="1">
      <alignment horizontal="justify"/>
    </xf>
    <xf numFmtId="0" fontId="18" fillId="0" borderId="2" xfId="0" applyFont="1" applyBorder="1"/>
    <xf numFmtId="0" fontId="15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" fontId="15" fillId="0" borderId="2" xfId="0" applyNumberFormat="1" applyFont="1" applyBorder="1"/>
    <xf numFmtId="1" fontId="15" fillId="0" borderId="2" xfId="0" applyNumberFormat="1" applyFont="1" applyFill="1" applyBorder="1"/>
    <xf numFmtId="17" fontId="19" fillId="6" borderId="2" xfId="0" quotePrefix="1" applyNumberFormat="1" applyFont="1" applyFill="1" applyBorder="1" applyAlignment="1">
      <alignment horizontal="center" wrapText="1"/>
    </xf>
    <xf numFmtId="0" fontId="19" fillId="0" borderId="2" xfId="0" applyFont="1" applyBorder="1"/>
    <xf numFmtId="0" fontId="19" fillId="5" borderId="2" xfId="0" applyFont="1" applyFill="1" applyBorder="1"/>
    <xf numFmtId="17" fontId="19" fillId="6" borderId="2" xfId="0" quotePrefix="1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wrapText="1"/>
    </xf>
    <xf numFmtId="1" fontId="1" fillId="0" borderId="0" xfId="0" applyNumberFormat="1" applyFont="1"/>
    <xf numFmtId="0" fontId="10" fillId="6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 wrapText="1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5" borderId="2" xfId="0" applyFill="1" applyBorder="1" applyAlignment="1">
      <alignment wrapText="1"/>
    </xf>
    <xf numFmtId="0" fontId="25" fillId="0" borderId="2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1" fontId="27" fillId="0" borderId="2" xfId="0" applyNumberFormat="1" applyFont="1" applyFill="1" applyBorder="1" applyAlignment="1" applyProtection="1">
      <alignment horizontal="right" wrapText="1"/>
    </xf>
    <xf numFmtId="0" fontId="28" fillId="7" borderId="12" xfId="0" applyFont="1" applyFill="1" applyBorder="1" applyAlignment="1">
      <alignment horizontal="center" vertical="center"/>
    </xf>
    <xf numFmtId="0" fontId="29" fillId="7" borderId="13" xfId="0" applyNumberFormat="1" applyFont="1" applyFill="1" applyBorder="1" applyAlignment="1" applyProtection="1">
      <alignment horizontal="center" vertical="center"/>
      <protection locked="0"/>
    </xf>
    <xf numFmtId="0" fontId="29" fillId="7" borderId="13" xfId="0" applyNumberFormat="1" applyFont="1" applyFill="1" applyBorder="1" applyAlignment="1" applyProtection="1">
      <alignment horizontal="left" vertical="center"/>
      <protection locked="0"/>
    </xf>
    <xf numFmtId="0" fontId="29" fillId="7" borderId="13" xfId="0" applyNumberFormat="1" applyFont="1" applyFill="1" applyBorder="1" applyAlignment="1" applyProtection="1">
      <alignment horizontal="right" vertical="center" indent="1"/>
      <protection locked="0"/>
    </xf>
    <xf numFmtId="167" fontId="30" fillId="7" borderId="13" xfId="0" applyNumberFormat="1" applyFont="1" applyFill="1" applyBorder="1" applyAlignment="1" applyProtection="1">
      <alignment horizontal="center" vertical="center"/>
      <protection locked="0"/>
    </xf>
    <xf numFmtId="0" fontId="30" fillId="7" borderId="13" xfId="0" applyNumberFormat="1" applyFont="1" applyFill="1" applyBorder="1" applyAlignment="1" applyProtection="1">
      <alignment horizontal="left" vertical="center"/>
      <protection locked="0"/>
    </xf>
    <xf numFmtId="0" fontId="30" fillId="7" borderId="13" xfId="0" applyNumberFormat="1" applyFont="1" applyFill="1" applyBorder="1" applyAlignment="1">
      <alignment horizontal="right" vertical="center" indent="1"/>
    </xf>
    <xf numFmtId="49" fontId="30" fillId="7" borderId="13" xfId="0" applyNumberFormat="1" applyFont="1" applyFill="1" applyBorder="1" applyAlignment="1" applyProtection="1">
      <alignment horizontal="center" vertical="center"/>
      <protection locked="0"/>
    </xf>
    <xf numFmtId="3" fontId="30" fillId="7" borderId="13" xfId="0" applyNumberFormat="1" applyFont="1" applyFill="1" applyBorder="1" applyAlignment="1">
      <alignment horizontal="right" vertical="center" indent="1"/>
    </xf>
    <xf numFmtId="0" fontId="29" fillId="7" borderId="13" xfId="0" applyNumberFormat="1" applyFont="1" applyFill="1" applyBorder="1" applyAlignment="1" applyProtection="1">
      <alignment vertical="center"/>
      <protection locked="0"/>
    </xf>
    <xf numFmtId="3" fontId="29" fillId="7" borderId="13" xfId="0" applyNumberFormat="1" applyFont="1" applyFill="1" applyBorder="1" applyAlignment="1">
      <alignment horizontal="right" vertical="center" indent="1"/>
    </xf>
    <xf numFmtId="167" fontId="29" fillId="7" borderId="13" xfId="0" applyNumberFormat="1" applyFont="1" applyFill="1" applyBorder="1" applyAlignment="1" applyProtection="1">
      <alignment horizontal="center" vertical="center"/>
      <protection locked="0"/>
    </xf>
    <xf numFmtId="0" fontId="30" fillId="7" borderId="13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13" xfId="0" applyNumberFormat="1" applyFont="1" applyFill="1" applyBorder="1" applyAlignment="1" applyProtection="1">
      <alignment horizontal="left" vertical="center" wrapText="1"/>
      <protection locked="0"/>
    </xf>
    <xf numFmtId="0" fontId="29" fillId="7" borderId="13" xfId="0" applyNumberFormat="1" applyFont="1" applyFill="1" applyBorder="1" applyAlignment="1" applyProtection="1">
      <alignment vertical="center" wrapText="1"/>
      <protection locked="0"/>
    </xf>
    <xf numFmtId="0" fontId="30" fillId="7" borderId="13" xfId="0" applyNumberFormat="1" applyFont="1" applyFill="1" applyBorder="1" applyAlignment="1" applyProtection="1">
      <alignment horizontal="center" vertical="center"/>
      <protection locked="0"/>
    </xf>
    <xf numFmtId="0" fontId="30" fillId="7" borderId="13" xfId="0" applyNumberFormat="1" applyFont="1" applyFill="1" applyBorder="1" applyAlignment="1" applyProtection="1">
      <alignment vertical="center"/>
      <protection locked="0"/>
    </xf>
    <xf numFmtId="49" fontId="29" fillId="7" borderId="13" xfId="0" applyNumberFormat="1" applyFont="1" applyFill="1" applyBorder="1" applyAlignment="1" applyProtection="1">
      <alignment horizontal="center" vertical="center"/>
      <protection locked="0"/>
    </xf>
    <xf numFmtId="49" fontId="30" fillId="7" borderId="12" xfId="0" applyNumberFormat="1" applyFont="1" applyFill="1" applyBorder="1" applyAlignment="1" applyProtection="1">
      <alignment horizontal="center" vertical="center"/>
      <protection locked="0"/>
    </xf>
    <xf numFmtId="0" fontId="29" fillId="7" borderId="12" xfId="0" applyNumberFormat="1" applyFont="1" applyFill="1" applyBorder="1" applyAlignment="1" applyProtection="1">
      <alignment horizontal="left" vertical="center"/>
      <protection locked="0"/>
    </xf>
    <xf numFmtId="3" fontId="29" fillId="7" borderId="12" xfId="0" applyNumberFormat="1" applyFont="1" applyFill="1" applyBorder="1" applyAlignment="1">
      <alignment horizontal="right" vertical="center" indent="1"/>
    </xf>
    <xf numFmtId="0" fontId="28" fillId="7" borderId="12" xfId="0" applyFont="1" applyFill="1" applyBorder="1" applyAlignment="1">
      <alignment horizontal="center" vertical="center" wrapText="1"/>
    </xf>
    <xf numFmtId="0" fontId="14" fillId="0" borderId="2" xfId="4" applyBorder="1" applyAlignment="1">
      <alignment horizontal="left"/>
    </xf>
    <xf numFmtId="0" fontId="15" fillId="6" borderId="2" xfId="4" applyFont="1" applyFill="1" applyBorder="1" applyAlignment="1">
      <alignment vertical="center" wrapText="1"/>
    </xf>
    <xf numFmtId="0" fontId="14" fillId="0" borderId="2" xfId="4" applyFont="1" applyBorder="1" applyAlignment="1">
      <alignment horizontal="left"/>
    </xf>
    <xf numFmtId="0" fontId="28" fillId="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/>
    <xf numFmtId="1" fontId="2" fillId="0" borderId="0" xfId="0" applyNumberFormat="1" applyFont="1"/>
    <xf numFmtId="1" fontId="25" fillId="0" borderId="2" xfId="0" applyNumberFormat="1" applyFont="1" applyBorder="1"/>
    <xf numFmtId="1" fontId="2" fillId="0" borderId="2" xfId="0" applyNumberFormat="1" applyFont="1" applyBorder="1"/>
    <xf numFmtId="3" fontId="29" fillId="7" borderId="2" xfId="0" applyNumberFormat="1" applyFont="1" applyFill="1" applyBorder="1" applyAlignment="1">
      <alignment horizontal="right" vertical="center" indent="1"/>
    </xf>
    <xf numFmtId="0" fontId="29" fillId="7" borderId="2" xfId="0" applyNumberFormat="1" applyFont="1" applyFill="1" applyBorder="1" applyAlignment="1" applyProtection="1">
      <alignment horizontal="right" vertical="center" indent="1"/>
      <protection locked="0"/>
    </xf>
    <xf numFmtId="0" fontId="30" fillId="7" borderId="2" xfId="0" applyNumberFormat="1" applyFont="1" applyFill="1" applyBorder="1" applyAlignment="1">
      <alignment horizontal="right" vertical="center" indent="1"/>
    </xf>
    <xf numFmtId="3" fontId="30" fillId="7" borderId="2" xfId="0" applyNumberFormat="1" applyFont="1" applyFill="1" applyBorder="1" applyAlignment="1">
      <alignment horizontal="right" vertical="center" indent="1"/>
    </xf>
    <xf numFmtId="0" fontId="2" fillId="6" borderId="2" xfId="0" applyFont="1" applyFill="1" applyBorder="1" applyAlignment="1">
      <alignment wrapText="1"/>
    </xf>
    <xf numFmtId="0" fontId="31" fillId="6" borderId="2" xfId="0" applyFont="1" applyFill="1" applyBorder="1"/>
    <xf numFmtId="0" fontId="2" fillId="0" borderId="2" xfId="0" applyFont="1" applyBorder="1" applyAlignment="1">
      <alignment horizontal="center" vertical="center"/>
    </xf>
    <xf numFmtId="166" fontId="29" fillId="7" borderId="2" xfId="0" applyNumberFormat="1" applyFont="1" applyFill="1" applyBorder="1" applyAlignment="1">
      <alignment horizontal="right" vertical="center" indent="1"/>
    </xf>
    <xf numFmtId="1" fontId="0" fillId="0" borderId="2" xfId="0" applyNumberFormat="1" applyBorder="1" applyAlignment="1">
      <alignment horizontal="right"/>
    </xf>
    <xf numFmtId="6" fontId="2" fillId="0" borderId="2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49" fontId="5" fillId="0" borderId="9" xfId="1" applyNumberFormat="1" applyFont="1" applyBorder="1" applyAlignment="1">
      <alignment horizontal="left" vertical="top" wrapText="1"/>
    </xf>
    <xf numFmtId="0" fontId="0" fillId="5" borderId="2" xfId="0" applyFill="1" applyBorder="1"/>
    <xf numFmtId="0" fontId="4" fillId="5" borderId="2" xfId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4" fillId="0" borderId="2" xfId="1" applyFont="1" applyBorder="1"/>
    <xf numFmtId="0" fontId="15" fillId="0" borderId="2" xfId="4" applyFont="1" applyBorder="1"/>
    <xf numFmtId="0" fontId="16" fillId="0" borderId="2" xfId="4" applyFont="1" applyBorder="1" applyAlignment="1">
      <alignment vertical="top" wrapText="1"/>
    </xf>
    <xf numFmtId="0" fontId="17" fillId="0" borderId="2" xfId="4" applyFont="1" applyBorder="1" applyAlignment="1">
      <alignment vertical="top" wrapText="1"/>
    </xf>
    <xf numFmtId="0" fontId="14" fillId="0" borderId="2" xfId="4" applyFont="1" applyBorder="1" applyAlignment="1">
      <alignment wrapText="1"/>
    </xf>
    <xf numFmtId="0" fontId="16" fillId="0" borderId="2" xfId="4" applyFont="1" applyBorder="1" applyAlignment="1">
      <alignment horizontal="left" vertical="top" wrapText="1"/>
    </xf>
    <xf numFmtId="2" fontId="0" fillId="0" borderId="2" xfId="0" applyNumberFormat="1" applyBorder="1"/>
    <xf numFmtId="0" fontId="26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6" fillId="0" borderId="6" xfId="4" applyFont="1" applyFill="1" applyBorder="1" applyAlignment="1">
      <alignment vertical="top" wrapText="1"/>
    </xf>
    <xf numFmtId="0" fontId="25" fillId="6" borderId="2" xfId="0" applyFont="1" applyFill="1" applyBorder="1"/>
    <xf numFmtId="0" fontId="25" fillId="0" borderId="2" xfId="0" applyFont="1" applyBorder="1"/>
    <xf numFmtId="1" fontId="32" fillId="3" borderId="2" xfId="0" applyNumberFormat="1" applyFont="1" applyFill="1" applyBorder="1" applyAlignment="1">
      <alignment horizontal="right" wrapText="1"/>
    </xf>
    <xf numFmtId="4" fontId="26" fillId="5" borderId="2" xfId="0" applyNumberFormat="1" applyFont="1" applyFill="1" applyBorder="1" applyAlignment="1">
      <alignment horizontal="right"/>
    </xf>
    <xf numFmtId="1" fontId="25" fillId="0" borderId="2" xfId="0" applyNumberFormat="1" applyFont="1" applyBorder="1" applyAlignment="1" applyProtection="1">
      <alignment horizontal="right"/>
      <protection locked="0"/>
    </xf>
    <xf numFmtId="0" fontId="2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2" xfId="0" applyFont="1" applyFill="1" applyBorder="1"/>
    <xf numFmtId="0" fontId="17" fillId="6" borderId="2" xfId="0" applyFont="1" applyFill="1" applyBorder="1" applyAlignment="1">
      <alignment vertical="top" wrapText="1"/>
    </xf>
    <xf numFmtId="16" fontId="2" fillId="6" borderId="2" xfId="0" applyNumberFormat="1" applyFont="1" applyFill="1" applyBorder="1"/>
    <xf numFmtId="0" fontId="22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2" fillId="0" borderId="0" xfId="0" applyFont="1"/>
    <xf numFmtId="1" fontId="14" fillId="0" borderId="2" xfId="0" applyNumberFormat="1" applyFont="1" applyBorder="1"/>
    <xf numFmtId="168" fontId="14" fillId="0" borderId="2" xfId="0" applyNumberFormat="1" applyFont="1" applyBorder="1"/>
    <xf numFmtId="0" fontId="3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7" fillId="0" borderId="14" xfId="4" applyFont="1" applyFill="1" applyBorder="1" applyAlignment="1">
      <alignment horizontal="left" vertical="top" wrapText="1"/>
    </xf>
    <xf numFmtId="0" fontId="17" fillId="0" borderId="4" xfId="4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8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5">
    <cellStyle name="Normal" xfId="0" builtinId="0"/>
    <cellStyle name="Normal 2" xfId="1"/>
    <cellStyle name="Normal 2 2" xfId="3"/>
    <cellStyle name="Normal 3" xfId="4"/>
    <cellStyle name="Normal_2010КИД2008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T-SERVER\Users\vivanova\Documents\Excel\Vili.excel\ZAPLATA\2015\mesechie\&#1043;&#1086;&#1076;&#1080;&#1096;&#1085;&#1080;%20&#1076;&#1072;&#1085;&#1085;&#1080;_2015pred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D2"/>
      <sheetName val="Finansirane"/>
      <sheetName val="Oblasti"/>
      <sheetName val="Minimalna"/>
      <sheetName val="Sheet1"/>
    </sheetNames>
    <sheetDataSet>
      <sheetData sheetId="0">
        <row r="4">
          <cell r="D4">
            <v>8589</v>
          </cell>
        </row>
        <row r="5">
          <cell r="D5">
            <v>9980</v>
          </cell>
        </row>
        <row r="6">
          <cell r="D6">
            <v>6457</v>
          </cell>
        </row>
        <row r="8">
          <cell r="D8">
            <v>11260</v>
          </cell>
        </row>
        <row r="9">
          <cell r="D9">
            <v>20115</v>
          </cell>
        </row>
        <row r="10">
          <cell r="D10">
            <v>10651</v>
          </cell>
        </row>
        <row r="11">
          <cell r="D11">
            <v>14102</v>
          </cell>
        </row>
        <row r="12">
          <cell r="D12">
            <v>7987</v>
          </cell>
        </row>
        <row r="13">
          <cell r="D13">
            <v>12468</v>
          </cell>
        </row>
        <row r="14">
          <cell r="D14">
            <v>17160</v>
          </cell>
        </row>
        <row r="15">
          <cell r="D15">
            <v>8103</v>
          </cell>
        </row>
        <row r="16">
          <cell r="D16">
            <v>6478</v>
          </cell>
        </row>
        <row r="17">
          <cell r="D17">
            <v>7103</v>
          </cell>
        </row>
        <row r="18">
          <cell r="D18">
            <v>6377</v>
          </cell>
        </row>
        <row r="19">
          <cell r="D19">
            <v>9241</v>
          </cell>
        </row>
        <row r="20">
          <cell r="D20">
            <v>9713</v>
          </cell>
        </row>
        <row r="21">
          <cell r="D21">
            <v>31284</v>
          </cell>
        </row>
        <row r="22">
          <cell r="D22">
            <v>12765</v>
          </cell>
        </row>
        <row r="23">
          <cell r="D23">
            <v>12588</v>
          </cell>
        </row>
        <row r="24">
          <cell r="D24">
            <v>8554</v>
          </cell>
        </row>
        <row r="25">
          <cell r="D25">
            <v>10817</v>
          </cell>
        </row>
        <row r="26">
          <cell r="D26">
            <v>14722</v>
          </cell>
        </row>
        <row r="27">
          <cell r="D27">
            <v>9071</v>
          </cell>
        </row>
        <row r="28">
          <cell r="D28">
            <v>13562</v>
          </cell>
        </row>
        <row r="29">
          <cell r="D29">
            <v>12053</v>
          </cell>
        </row>
        <row r="30">
          <cell r="D30">
            <v>11765</v>
          </cell>
        </row>
        <row r="31">
          <cell r="D31">
            <v>9355</v>
          </cell>
        </row>
        <row r="32">
          <cell r="D32">
            <v>11430</v>
          </cell>
        </row>
        <row r="33">
          <cell r="D33">
            <v>6521</v>
          </cell>
        </row>
        <row r="34">
          <cell r="D34">
            <v>10348</v>
          </cell>
        </row>
        <row r="35">
          <cell r="D35">
            <v>12428</v>
          </cell>
        </row>
        <row r="36">
          <cell r="D36">
            <v>19393</v>
          </cell>
        </row>
        <row r="37">
          <cell r="D37">
            <v>9532</v>
          </cell>
        </row>
        <row r="38">
          <cell r="D38">
            <v>8086</v>
          </cell>
        </row>
        <row r="39">
          <cell r="D39">
            <v>8972</v>
          </cell>
        </row>
        <row r="40">
          <cell r="D40">
            <v>9206</v>
          </cell>
        </row>
        <row r="41">
          <cell r="D41">
            <v>8118</v>
          </cell>
        </row>
        <row r="42">
          <cell r="D42">
            <v>10836</v>
          </cell>
        </row>
        <row r="43">
          <cell r="D43">
            <v>8123</v>
          </cell>
        </row>
        <row r="44">
          <cell r="D44">
            <v>10249</v>
          </cell>
        </row>
        <row r="45">
          <cell r="D45">
            <v>12145</v>
          </cell>
        </row>
        <row r="46">
          <cell r="D46">
            <v>8001</v>
          </cell>
        </row>
        <row r="47">
          <cell r="D47">
            <v>8065</v>
          </cell>
        </row>
        <row r="48">
          <cell r="D48">
            <v>16026</v>
          </cell>
        </row>
        <row r="49">
          <cell r="D49">
            <v>30360</v>
          </cell>
        </row>
        <row r="50">
          <cell r="D50">
            <v>15562</v>
          </cell>
        </row>
        <row r="51">
          <cell r="D51">
            <v>8525</v>
          </cell>
        </row>
        <row r="52">
          <cell r="D52">
            <v>8805</v>
          </cell>
        </row>
        <row r="53">
          <cell r="D53">
            <v>5764</v>
          </cell>
        </row>
        <row r="54">
          <cell r="D54">
            <v>13695</v>
          </cell>
        </row>
        <row r="55">
          <cell r="D55">
            <v>14799</v>
          </cell>
        </row>
        <row r="56">
          <cell r="D56">
            <v>16957</v>
          </cell>
        </row>
        <row r="57">
          <cell r="D57">
            <v>18791</v>
          </cell>
        </row>
        <row r="58">
          <cell r="D58">
            <v>32467</v>
          </cell>
        </row>
        <row r="59">
          <cell r="D59">
            <v>18962</v>
          </cell>
        </row>
        <row r="60">
          <cell r="D60">
            <v>19829</v>
          </cell>
        </row>
        <row r="61">
          <cell r="D61">
            <v>23478</v>
          </cell>
        </row>
        <row r="62">
          <cell r="D62">
            <v>12224</v>
          </cell>
        </row>
        <row r="63">
          <cell r="D63">
            <v>9991</v>
          </cell>
        </row>
        <row r="65">
          <cell r="D65">
            <v>19405</v>
          </cell>
        </row>
        <row r="66">
          <cell r="D66">
            <v>17437</v>
          </cell>
        </row>
        <row r="67">
          <cell r="D67">
            <v>12926</v>
          </cell>
        </row>
        <row r="68">
          <cell r="D68">
            <v>16306</v>
          </cell>
        </row>
        <row r="69">
          <cell r="D69">
            <v>18602</v>
          </cell>
        </row>
        <row r="70">
          <cell r="D70">
            <v>6256</v>
          </cell>
        </row>
        <row r="71">
          <cell r="D71">
            <v>11569</v>
          </cell>
        </row>
        <row r="72">
          <cell r="D72">
            <v>14628</v>
          </cell>
        </row>
        <row r="73">
          <cell r="D73">
            <v>9563</v>
          </cell>
        </row>
        <row r="74">
          <cell r="D74">
            <v>6178</v>
          </cell>
        </row>
        <row r="75">
          <cell r="D75">
            <v>5838</v>
          </cell>
        </row>
        <row r="76">
          <cell r="D76">
            <v>14354</v>
          </cell>
        </row>
        <row r="77">
          <cell r="D77">
            <v>12035</v>
          </cell>
        </row>
        <row r="78">
          <cell r="D78">
            <v>10391</v>
          </cell>
        </row>
        <row r="79">
          <cell r="D79">
            <v>12336</v>
          </cell>
        </row>
        <row r="80">
          <cell r="D80">
            <v>6842</v>
          </cell>
        </row>
        <row r="81">
          <cell r="D81">
            <v>6809</v>
          </cell>
        </row>
        <row r="82">
          <cell r="D82">
            <v>7933</v>
          </cell>
        </row>
        <row r="83">
          <cell r="D83">
            <v>7528</v>
          </cell>
        </row>
        <row r="84">
          <cell r="D84">
            <v>8277</v>
          </cell>
        </row>
        <row r="85">
          <cell r="D85">
            <v>11763</v>
          </cell>
        </row>
        <row r="86">
          <cell r="D86">
            <v>8623</v>
          </cell>
        </row>
        <row r="87">
          <cell r="D87">
            <v>8018</v>
          </cell>
        </row>
        <row r="88">
          <cell r="D88">
            <v>5532</v>
          </cell>
        </row>
        <row r="89">
          <cell r="D89">
            <v>10724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B12" workbookViewId="0">
      <selection activeCell="R1" sqref="R1"/>
    </sheetView>
  </sheetViews>
  <sheetFormatPr defaultRowHeight="15" x14ac:dyDescent="0.25"/>
  <cols>
    <col min="1" max="1" width="41.42578125" customWidth="1"/>
    <col min="2" max="2" width="4.5703125" style="11" customWidth="1"/>
    <col min="3" max="3" width="41.42578125" customWidth="1"/>
    <col min="4" max="4" width="14.42578125" hidden="1" customWidth="1"/>
    <col min="5" max="5" width="14.42578125" style="11" hidden="1" customWidth="1"/>
    <col min="6" max="6" width="12.7109375" style="11" hidden="1" customWidth="1"/>
    <col min="7" max="7" width="9.140625" hidden="1" customWidth="1"/>
    <col min="8" max="8" width="11.85546875" style="11" hidden="1" customWidth="1"/>
    <col min="9" max="9" width="11.85546875" style="11" customWidth="1"/>
    <col min="10" max="10" width="14" hidden="1" customWidth="1"/>
    <col min="11" max="11" width="9.140625" hidden="1" customWidth="1"/>
    <col min="12" max="12" width="12.28515625" style="11" customWidth="1"/>
    <col min="13" max="13" width="12.42578125" customWidth="1"/>
    <col min="14" max="14" width="12.42578125" style="11" hidden="1" customWidth="1"/>
    <col min="15" max="15" width="12" hidden="1" customWidth="1"/>
    <col min="16" max="16" width="12" style="11" customWidth="1"/>
    <col min="17" max="17" width="15.28515625" style="11" hidden="1" customWidth="1"/>
    <col min="18" max="18" width="11.85546875" style="11" customWidth="1"/>
    <col min="19" max="19" width="16.5703125" style="11" hidden="1" customWidth="1"/>
    <col min="20" max="20" width="11.5703125" style="11" customWidth="1"/>
    <col min="21" max="21" width="11.85546875" style="11" customWidth="1"/>
    <col min="22" max="24" width="13.5703125" style="11" customWidth="1"/>
    <col min="25" max="25" width="20" style="11" customWidth="1"/>
    <col min="26" max="26" width="28.7109375" customWidth="1"/>
  </cols>
  <sheetData>
    <row r="1" spans="1:28" s="11" customFormat="1" x14ac:dyDescent="0.25">
      <c r="C1" s="167" t="s">
        <v>536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R1" s="167" t="s">
        <v>547</v>
      </c>
      <c r="T1" s="170" t="s">
        <v>548</v>
      </c>
    </row>
    <row r="2" spans="1:28" s="11" customFormat="1" ht="48" customHeight="1" x14ac:dyDescent="0.25"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67"/>
      <c r="N2" s="167"/>
      <c r="O2" s="167"/>
      <c r="P2" s="167"/>
    </row>
    <row r="3" spans="1:28" ht="45.75" thickBot="1" x14ac:dyDescent="0.3">
      <c r="B3" s="141" t="s">
        <v>181</v>
      </c>
      <c r="C3" s="140"/>
      <c r="D3" s="173" t="s">
        <v>21</v>
      </c>
      <c r="E3" s="173"/>
      <c r="F3" s="173"/>
      <c r="G3" s="173"/>
      <c r="H3" s="14"/>
      <c r="I3" s="132" t="s">
        <v>21</v>
      </c>
      <c r="J3" s="132" t="s">
        <v>44</v>
      </c>
      <c r="K3" s="159"/>
      <c r="L3" s="132" t="s">
        <v>44</v>
      </c>
      <c r="M3" s="160" t="s">
        <v>545</v>
      </c>
      <c r="N3" s="159"/>
      <c r="O3" s="132" t="s">
        <v>152</v>
      </c>
      <c r="P3" s="132" t="s">
        <v>151</v>
      </c>
      <c r="Q3" s="132" t="s">
        <v>159</v>
      </c>
      <c r="R3" s="132" t="s">
        <v>182</v>
      </c>
      <c r="S3" s="132" t="s">
        <v>184</v>
      </c>
      <c r="T3" s="160" t="s">
        <v>184</v>
      </c>
      <c r="U3" s="132" t="s">
        <v>421</v>
      </c>
      <c r="V3" s="132" t="s">
        <v>420</v>
      </c>
      <c r="W3" s="28"/>
      <c r="X3" s="28"/>
      <c r="Y3" s="28"/>
      <c r="AB3" t="s">
        <v>141</v>
      </c>
    </row>
    <row r="4" spans="1:28" ht="15.75" hidden="1" thickBot="1" x14ac:dyDescent="0.3">
      <c r="A4" s="171" t="s">
        <v>0</v>
      </c>
      <c r="B4" s="141"/>
      <c r="C4" s="141"/>
      <c r="D4" s="16">
        <v>2014</v>
      </c>
      <c r="E4" s="16"/>
      <c r="F4" s="16">
        <v>2014</v>
      </c>
      <c r="G4" s="135">
        <v>2015</v>
      </c>
      <c r="H4" s="17" t="s">
        <v>156</v>
      </c>
      <c r="I4" s="131">
        <v>2015</v>
      </c>
      <c r="J4" s="131">
        <v>2015</v>
      </c>
      <c r="K4" s="153"/>
      <c r="L4" s="153">
        <v>2015</v>
      </c>
      <c r="M4" s="153">
        <v>2014</v>
      </c>
      <c r="N4" s="153"/>
      <c r="O4" s="153">
        <v>2015</v>
      </c>
      <c r="P4" s="153">
        <v>2015</v>
      </c>
      <c r="Q4" s="19">
        <v>2015</v>
      </c>
      <c r="R4" s="19">
        <v>2015</v>
      </c>
      <c r="S4" s="19">
        <v>2015</v>
      </c>
      <c r="T4" s="19">
        <v>2015</v>
      </c>
      <c r="U4" s="150" t="s">
        <v>419</v>
      </c>
      <c r="V4" s="151">
        <v>2015</v>
      </c>
      <c r="W4" s="136"/>
      <c r="X4" s="136"/>
      <c r="Y4" s="34"/>
      <c r="AB4">
        <v>2014</v>
      </c>
    </row>
    <row r="5" spans="1:28" ht="15.75" hidden="1" customHeight="1" thickBot="1" x14ac:dyDescent="0.3">
      <c r="A5" s="172"/>
      <c r="C5" s="141"/>
      <c r="D5" s="18" t="s">
        <v>1</v>
      </c>
      <c r="E5" s="18"/>
      <c r="F5" s="19" t="s">
        <v>154</v>
      </c>
      <c r="G5" s="15"/>
      <c r="H5" s="15"/>
      <c r="I5" s="153" t="s">
        <v>154</v>
      </c>
      <c r="J5" s="154"/>
      <c r="K5" s="154"/>
      <c r="L5" s="153" t="s">
        <v>154</v>
      </c>
      <c r="M5" s="153" t="s">
        <v>154</v>
      </c>
      <c r="N5" s="153"/>
      <c r="O5" s="153" t="s">
        <v>153</v>
      </c>
      <c r="P5" s="154" t="s">
        <v>155</v>
      </c>
      <c r="Q5" s="19" t="s">
        <v>160</v>
      </c>
      <c r="R5" s="19" t="s">
        <v>161</v>
      </c>
      <c r="S5" s="19" t="s">
        <v>185</v>
      </c>
      <c r="T5" s="19" t="s">
        <v>186</v>
      </c>
      <c r="U5" s="142"/>
      <c r="V5" s="19"/>
      <c r="W5" s="35"/>
      <c r="X5" s="35"/>
      <c r="Y5" s="35"/>
    </row>
    <row r="6" spans="1:28" ht="15.75" thickBot="1" x14ac:dyDescent="0.3">
      <c r="A6" s="13" t="s">
        <v>1</v>
      </c>
      <c r="B6" s="143"/>
      <c r="C6" s="143" t="s">
        <v>158</v>
      </c>
      <c r="D6" s="20">
        <v>9860</v>
      </c>
      <c r="E6" s="21">
        <f>(D6*0.51129)</f>
        <v>5041.3194000000003</v>
      </c>
      <c r="F6" s="22">
        <f>(E6/12)</f>
        <v>420.10995000000003</v>
      </c>
      <c r="G6" s="23">
        <v>10724</v>
      </c>
      <c r="H6" s="24">
        <f t="shared" ref="H6:H25" si="0">(G6*0.51129)</f>
        <v>5483.0739600000006</v>
      </c>
      <c r="I6" s="155">
        <f>(H6/12)</f>
        <v>456.92283000000003</v>
      </c>
      <c r="J6" s="156">
        <v>22850.57</v>
      </c>
      <c r="K6" s="154"/>
      <c r="L6" s="124">
        <f>(J6/12)</f>
        <v>1904.2141666666666</v>
      </c>
      <c r="M6" s="157">
        <v>1043.16364</v>
      </c>
      <c r="N6" s="158"/>
      <c r="O6" s="154">
        <v>261247</v>
      </c>
      <c r="P6" s="124">
        <f>O6/313.087</f>
        <v>834.42301979960848</v>
      </c>
      <c r="Q6" s="31">
        <v>36519</v>
      </c>
      <c r="R6" s="31">
        <f>(Q6/12)</f>
        <v>3043.25</v>
      </c>
      <c r="S6" s="31">
        <v>26467</v>
      </c>
      <c r="T6" s="31">
        <f>(S6*0.036997)</f>
        <v>979.19959900000003</v>
      </c>
      <c r="U6" s="95">
        <v>1594.93</v>
      </c>
      <c r="V6" s="31">
        <v>883</v>
      </c>
      <c r="W6" s="33"/>
      <c r="X6" s="33"/>
      <c r="Y6" s="33"/>
    </row>
    <row r="7" spans="1:28" ht="15.75" thickBot="1" x14ac:dyDescent="0.3">
      <c r="A7" s="139" t="s">
        <v>2</v>
      </c>
      <c r="B7" s="144" t="s">
        <v>162</v>
      </c>
      <c r="C7" s="145" t="s">
        <v>22</v>
      </c>
      <c r="D7" s="25">
        <v>7989</v>
      </c>
      <c r="E7" s="21">
        <f t="shared" ref="E7:E25" si="1">(D7*0.51129)</f>
        <v>4084.6958100000002</v>
      </c>
      <c r="F7" s="22">
        <f t="shared" ref="F7:F25" si="2">(E7/12)</f>
        <v>340.39131750000001</v>
      </c>
      <c r="G7" s="26">
        <v>8844</v>
      </c>
      <c r="H7" s="24">
        <f t="shared" si="0"/>
        <v>4521.8487599999999</v>
      </c>
      <c r="I7" s="155">
        <f t="shared" ref="I7:I25" si="3">(H7/12)</f>
        <v>376.82072999999997</v>
      </c>
      <c r="J7" s="154">
        <v>0</v>
      </c>
      <c r="K7" s="154"/>
      <c r="L7" s="124">
        <f t="shared" ref="L7:L25" si="4">(J7/12)</f>
        <v>0</v>
      </c>
      <c r="M7" s="157">
        <v>927.55652999999995</v>
      </c>
      <c r="N7" s="158"/>
      <c r="O7" s="154">
        <v>189136</v>
      </c>
      <c r="P7" s="124">
        <f t="shared" ref="P7:P25" si="5">O7/313.087</f>
        <v>604.1004577002559</v>
      </c>
      <c r="Q7" s="31"/>
      <c r="R7" s="31">
        <f t="shared" ref="R7:R24" si="6">(Q7/12)</f>
        <v>0</v>
      </c>
      <c r="S7" s="31">
        <v>21469</v>
      </c>
      <c r="T7" s="31">
        <f t="shared" ref="T7:T25" si="7">(S7*0.036997)</f>
        <v>794.28859299999999</v>
      </c>
      <c r="U7" s="95">
        <v>1382.31</v>
      </c>
      <c r="V7" s="31">
        <v>670</v>
      </c>
      <c r="W7" s="33"/>
      <c r="X7" s="33"/>
      <c r="Y7" s="33"/>
    </row>
    <row r="8" spans="1:28" ht="15.75" thickBot="1" x14ac:dyDescent="0.3">
      <c r="A8" s="139" t="s">
        <v>3</v>
      </c>
      <c r="B8" s="144" t="s">
        <v>163</v>
      </c>
      <c r="C8" s="146" t="s">
        <v>23</v>
      </c>
      <c r="D8" s="25">
        <v>15933</v>
      </c>
      <c r="E8" s="21">
        <f t="shared" si="1"/>
        <v>8146.38357</v>
      </c>
      <c r="F8" s="22">
        <f t="shared" si="2"/>
        <v>678.8652975</v>
      </c>
      <c r="G8" s="26">
        <v>16353</v>
      </c>
      <c r="H8" s="24">
        <f t="shared" si="0"/>
        <v>8361.1253699999997</v>
      </c>
      <c r="I8" s="155">
        <f t="shared" si="3"/>
        <v>696.76044749999994</v>
      </c>
      <c r="J8" s="156">
        <v>34663.08</v>
      </c>
      <c r="K8" s="154"/>
      <c r="L8" s="124">
        <f t="shared" si="4"/>
        <v>2888.59</v>
      </c>
      <c r="M8" s="157">
        <v>1325.08412</v>
      </c>
      <c r="N8" s="158"/>
      <c r="O8" s="154">
        <v>289665</v>
      </c>
      <c r="P8" s="124">
        <f t="shared" si="5"/>
        <v>925.19012287319504</v>
      </c>
      <c r="Q8" s="31"/>
      <c r="R8" s="31">
        <f t="shared" si="6"/>
        <v>0</v>
      </c>
      <c r="S8" s="31">
        <v>31596</v>
      </c>
      <c r="T8" s="31">
        <f t="shared" si="7"/>
        <v>1168.957212</v>
      </c>
      <c r="U8" s="95">
        <v>1997.66</v>
      </c>
      <c r="V8" s="31">
        <v>1041</v>
      </c>
      <c r="W8" s="33"/>
      <c r="X8" s="33"/>
      <c r="Y8" s="33"/>
    </row>
    <row r="9" spans="1:28" ht="15.75" thickBot="1" x14ac:dyDescent="0.3">
      <c r="A9" s="139" t="s">
        <v>4</v>
      </c>
      <c r="B9" s="144" t="s">
        <v>164</v>
      </c>
      <c r="C9" s="146" t="s">
        <v>24</v>
      </c>
      <c r="D9" s="25">
        <v>8393</v>
      </c>
      <c r="E9" s="21">
        <f t="shared" si="1"/>
        <v>4291.2569700000004</v>
      </c>
      <c r="F9" s="22">
        <f t="shared" si="2"/>
        <v>357.60474750000003</v>
      </c>
      <c r="G9" s="26">
        <v>9278</v>
      </c>
      <c r="H9" s="24">
        <f t="shared" si="0"/>
        <v>4743.7486200000003</v>
      </c>
      <c r="I9" s="155">
        <f t="shared" si="3"/>
        <v>395.31238500000001</v>
      </c>
      <c r="J9" s="156">
        <v>26533.95</v>
      </c>
      <c r="K9" s="154"/>
      <c r="L9" s="124">
        <f t="shared" si="4"/>
        <v>2211.1624999999999</v>
      </c>
      <c r="M9" s="157">
        <v>1035.1073100000001</v>
      </c>
      <c r="N9" s="158"/>
      <c r="O9" s="154">
        <v>268272</v>
      </c>
      <c r="P9" s="124">
        <f t="shared" si="5"/>
        <v>856.86087253702647</v>
      </c>
      <c r="Q9" s="31">
        <v>44168</v>
      </c>
      <c r="R9" s="31">
        <f t="shared" si="6"/>
        <v>3680.6666666666665</v>
      </c>
      <c r="S9" s="31">
        <v>26421</v>
      </c>
      <c r="T9" s="31">
        <f t="shared" si="7"/>
        <v>977.49773700000003</v>
      </c>
      <c r="U9" s="95">
        <v>1529.16</v>
      </c>
      <c r="V9" s="31">
        <v>945</v>
      </c>
      <c r="W9" s="33"/>
      <c r="X9" s="33"/>
      <c r="Y9" s="33"/>
      <c r="Z9" s="8" t="s">
        <v>134</v>
      </c>
      <c r="AA9" s="7"/>
      <c r="AB9" s="9">
        <v>3483</v>
      </c>
    </row>
    <row r="10" spans="1:28" ht="30.75" thickBot="1" x14ac:dyDescent="0.3">
      <c r="A10" s="139" t="s">
        <v>5</v>
      </c>
      <c r="B10" s="144" t="s">
        <v>165</v>
      </c>
      <c r="C10" s="145" t="s">
        <v>142</v>
      </c>
      <c r="D10" s="25">
        <v>19012</v>
      </c>
      <c r="E10" s="21">
        <f t="shared" si="1"/>
        <v>9720.645480000001</v>
      </c>
      <c r="F10" s="22">
        <f t="shared" si="2"/>
        <v>810.05379000000005</v>
      </c>
      <c r="G10" s="26">
        <v>19393</v>
      </c>
      <c r="H10" s="24">
        <f t="shared" si="0"/>
        <v>9915.4469700000009</v>
      </c>
      <c r="I10" s="155">
        <f t="shared" si="3"/>
        <v>826.28724750000003</v>
      </c>
      <c r="J10" s="156">
        <v>57374.64</v>
      </c>
      <c r="K10" s="154"/>
      <c r="L10" s="124">
        <f t="shared" si="4"/>
        <v>4781.22</v>
      </c>
      <c r="M10" s="157">
        <v>1321.79126</v>
      </c>
      <c r="N10" s="158"/>
      <c r="O10" s="154">
        <v>439282</v>
      </c>
      <c r="P10" s="124">
        <f t="shared" si="5"/>
        <v>1403.0668791741593</v>
      </c>
      <c r="Q10" s="31"/>
      <c r="R10" s="31">
        <f t="shared" si="6"/>
        <v>0</v>
      </c>
      <c r="S10" s="31">
        <v>40746</v>
      </c>
      <c r="T10" s="31">
        <f t="shared" si="7"/>
        <v>1507.4797620000002</v>
      </c>
      <c r="U10" s="95">
        <v>2324.1799999999998</v>
      </c>
      <c r="V10" s="31">
        <v>1531</v>
      </c>
      <c r="W10" s="33"/>
      <c r="X10" s="33"/>
      <c r="Y10" s="33"/>
      <c r="Z10" s="8" t="s">
        <v>135</v>
      </c>
      <c r="AA10" s="7"/>
      <c r="AB10" s="9">
        <v>4075</v>
      </c>
    </row>
    <row r="11" spans="1:28" ht="30.75" thickBot="1" x14ac:dyDescent="0.3">
      <c r="A11" s="139" t="s">
        <v>6</v>
      </c>
      <c r="B11" s="144" t="s">
        <v>166</v>
      </c>
      <c r="C11" s="145" t="s">
        <v>143</v>
      </c>
      <c r="D11" s="25">
        <v>9042</v>
      </c>
      <c r="E11" s="21">
        <f t="shared" si="1"/>
        <v>4623.0841799999998</v>
      </c>
      <c r="F11" s="22">
        <f t="shared" si="2"/>
        <v>385.25701499999997</v>
      </c>
      <c r="G11" s="26">
        <v>9234</v>
      </c>
      <c r="H11" s="24">
        <f t="shared" si="0"/>
        <v>4721.2518600000003</v>
      </c>
      <c r="I11" s="155">
        <f t="shared" si="3"/>
        <v>393.43765500000001</v>
      </c>
      <c r="J11" s="156">
        <v>24301.21</v>
      </c>
      <c r="K11" s="154"/>
      <c r="L11" s="124">
        <f t="shared" si="4"/>
        <v>2025.1008333333332</v>
      </c>
      <c r="M11" s="157">
        <v>987.81338000000005</v>
      </c>
      <c r="N11" s="158"/>
      <c r="O11" s="154">
        <v>230574</v>
      </c>
      <c r="P11" s="124">
        <f t="shared" si="5"/>
        <v>736.45344584732038</v>
      </c>
      <c r="Q11" s="31"/>
      <c r="R11" s="31">
        <f t="shared" si="6"/>
        <v>0</v>
      </c>
      <c r="S11" s="31">
        <v>24586</v>
      </c>
      <c r="T11" s="31">
        <f t="shared" si="7"/>
        <v>909.60824200000002</v>
      </c>
      <c r="U11" s="95">
        <v>1553.92</v>
      </c>
      <c r="V11" s="31">
        <v>853</v>
      </c>
      <c r="W11" s="33"/>
      <c r="X11" s="33"/>
      <c r="Y11" s="33"/>
    </row>
    <row r="12" spans="1:28" ht="15.75" thickBot="1" x14ac:dyDescent="0.3">
      <c r="A12" s="139" t="s">
        <v>7</v>
      </c>
      <c r="B12" s="144" t="s">
        <v>167</v>
      </c>
      <c r="C12" s="145" t="s">
        <v>26</v>
      </c>
      <c r="D12" s="25">
        <v>8782</v>
      </c>
      <c r="E12" s="21">
        <f t="shared" si="1"/>
        <v>4490.1487800000004</v>
      </c>
      <c r="F12" s="22">
        <f t="shared" si="2"/>
        <v>374.17906500000004</v>
      </c>
      <c r="G12" s="26">
        <v>8936</v>
      </c>
      <c r="H12" s="24">
        <f t="shared" si="0"/>
        <v>4568.8874400000004</v>
      </c>
      <c r="I12" s="155">
        <f>(H12/12)</f>
        <v>380.74062000000004</v>
      </c>
      <c r="J12" s="156">
        <v>22595.19</v>
      </c>
      <c r="K12" s="154"/>
      <c r="L12" s="124">
        <f t="shared" si="4"/>
        <v>1882.9324999999999</v>
      </c>
      <c r="M12" s="157">
        <v>1072.1350500000001</v>
      </c>
      <c r="N12" s="158"/>
      <c r="O12" s="154">
        <v>196947</v>
      </c>
      <c r="P12" s="124">
        <f t="shared" si="5"/>
        <v>629.04879474395295</v>
      </c>
      <c r="Q12" s="31">
        <v>37103</v>
      </c>
      <c r="R12" s="31">
        <f t="shared" si="6"/>
        <v>3091.9166666666665</v>
      </c>
      <c r="S12" s="31">
        <v>23949</v>
      </c>
      <c r="T12" s="31">
        <f t="shared" si="7"/>
        <v>886.04115300000001</v>
      </c>
      <c r="U12" s="95">
        <v>1208.95</v>
      </c>
      <c r="V12" s="31">
        <v>632</v>
      </c>
      <c r="W12" s="33"/>
      <c r="X12" s="33"/>
      <c r="Y12" s="33"/>
      <c r="Z12" s="8" t="s">
        <v>7</v>
      </c>
      <c r="AA12" s="7"/>
      <c r="AB12" s="9">
        <v>3025</v>
      </c>
    </row>
    <row r="13" spans="1:28" ht="30.75" thickBot="1" x14ac:dyDescent="0.3">
      <c r="A13" s="139" t="s">
        <v>8</v>
      </c>
      <c r="B13" s="144" t="s">
        <v>168</v>
      </c>
      <c r="C13" s="145" t="s">
        <v>27</v>
      </c>
      <c r="D13" s="25">
        <v>8640</v>
      </c>
      <c r="E13" s="21">
        <f t="shared" si="1"/>
        <v>4417.5456000000004</v>
      </c>
      <c r="F13" s="22">
        <f t="shared" si="2"/>
        <v>368.12880000000001</v>
      </c>
      <c r="G13" s="26">
        <v>9758</v>
      </c>
      <c r="H13" s="24">
        <f t="shared" si="0"/>
        <v>4989.1678200000006</v>
      </c>
      <c r="I13" s="155">
        <f t="shared" si="3"/>
        <v>415.76398500000005</v>
      </c>
      <c r="J13" s="156">
        <v>19404.32</v>
      </c>
      <c r="K13" s="154"/>
      <c r="L13" s="124">
        <f t="shared" si="4"/>
        <v>1617.0266666666666</v>
      </c>
      <c r="M13" s="157">
        <v>973.72802999999999</v>
      </c>
      <c r="N13" s="158"/>
      <c r="O13" s="154">
        <v>230036</v>
      </c>
      <c r="P13" s="124">
        <f t="shared" si="5"/>
        <v>734.73507363767897</v>
      </c>
      <c r="Q13" s="31">
        <v>28029</v>
      </c>
      <c r="R13" s="31">
        <f t="shared" si="6"/>
        <v>2335.75</v>
      </c>
      <c r="S13" s="31">
        <v>24704</v>
      </c>
      <c r="T13" s="31">
        <f t="shared" si="7"/>
        <v>913.9738880000001</v>
      </c>
      <c r="U13" s="95">
        <v>1446.54</v>
      </c>
      <c r="V13" s="31">
        <v>814</v>
      </c>
      <c r="W13" s="33"/>
      <c r="X13" s="33"/>
      <c r="Y13" s="33"/>
      <c r="Z13" s="8" t="s">
        <v>136</v>
      </c>
      <c r="AA13" s="7"/>
      <c r="AB13" s="9">
        <v>3200</v>
      </c>
    </row>
    <row r="14" spans="1:28" ht="15.75" thickBot="1" x14ac:dyDescent="0.3">
      <c r="A14" s="139" t="s">
        <v>9</v>
      </c>
      <c r="B14" s="144" t="s">
        <v>169</v>
      </c>
      <c r="C14" s="145" t="s">
        <v>28</v>
      </c>
      <c r="D14" s="25">
        <v>9350</v>
      </c>
      <c r="E14" s="21">
        <f t="shared" si="1"/>
        <v>4780.5614999999998</v>
      </c>
      <c r="F14" s="22">
        <f t="shared" si="2"/>
        <v>398.38012499999996</v>
      </c>
      <c r="G14" s="26">
        <v>10304</v>
      </c>
      <c r="H14" s="24">
        <f t="shared" si="0"/>
        <v>5268.3321599999999</v>
      </c>
      <c r="I14" s="155">
        <f t="shared" si="3"/>
        <v>439.02767999999998</v>
      </c>
      <c r="J14" s="156">
        <v>23559.47</v>
      </c>
      <c r="K14" s="154"/>
      <c r="L14" s="124">
        <f t="shared" si="4"/>
        <v>1963.2891666666667</v>
      </c>
      <c r="M14" s="157">
        <v>1019.6526699999999</v>
      </c>
      <c r="N14" s="158"/>
      <c r="O14" s="154">
        <v>239147</v>
      </c>
      <c r="P14" s="124">
        <f t="shared" si="5"/>
        <v>763.83561118794455</v>
      </c>
      <c r="Q14" s="31">
        <v>38949</v>
      </c>
      <c r="R14" s="31">
        <f t="shared" si="6"/>
        <v>3245.75</v>
      </c>
      <c r="S14" s="31">
        <v>24732</v>
      </c>
      <c r="T14" s="31">
        <f t="shared" si="7"/>
        <v>915.00980400000003</v>
      </c>
      <c r="U14" s="95">
        <v>1490.88</v>
      </c>
      <c r="V14" s="31">
        <v>863</v>
      </c>
      <c r="W14" s="33"/>
      <c r="X14" s="33"/>
      <c r="Y14" s="33"/>
      <c r="Z14" s="8" t="s">
        <v>138</v>
      </c>
      <c r="AA14" s="7"/>
      <c r="AB14" s="9">
        <v>3344</v>
      </c>
    </row>
    <row r="15" spans="1:28" ht="15.75" thickBot="1" x14ac:dyDescent="0.3">
      <c r="A15" s="139" t="s">
        <v>10</v>
      </c>
      <c r="B15" s="144" t="s">
        <v>170</v>
      </c>
      <c r="C15" s="145" t="s">
        <v>29</v>
      </c>
      <c r="D15" s="25">
        <v>6021</v>
      </c>
      <c r="E15" s="21">
        <f t="shared" si="1"/>
        <v>3078.4770900000003</v>
      </c>
      <c r="F15" s="22">
        <f t="shared" si="2"/>
        <v>256.53975750000001</v>
      </c>
      <c r="G15" s="26">
        <v>6933</v>
      </c>
      <c r="H15" s="24">
        <f t="shared" si="0"/>
        <v>3544.7735700000003</v>
      </c>
      <c r="I15" s="155">
        <f t="shared" si="3"/>
        <v>295.39779750000002</v>
      </c>
      <c r="J15" s="156">
        <v>13541.8</v>
      </c>
      <c r="K15" s="154"/>
      <c r="L15" s="124">
        <f t="shared" si="4"/>
        <v>1128.4833333333333</v>
      </c>
      <c r="M15" s="157">
        <v>725.15563999999995</v>
      </c>
      <c r="N15" s="158"/>
      <c r="O15" s="154">
        <v>157560</v>
      </c>
      <c r="P15" s="124">
        <f t="shared" si="5"/>
        <v>503.24670139609759</v>
      </c>
      <c r="Q15" s="31">
        <v>16671</v>
      </c>
      <c r="R15" s="31">
        <f t="shared" si="6"/>
        <v>1389.25</v>
      </c>
      <c r="S15" s="31">
        <v>14657</v>
      </c>
      <c r="T15" s="31">
        <f t="shared" si="7"/>
        <v>542.26502900000003</v>
      </c>
      <c r="U15" s="95">
        <v>1090.43</v>
      </c>
      <c r="V15" s="31">
        <v>533</v>
      </c>
      <c r="W15" s="33"/>
      <c r="X15" s="33"/>
      <c r="Y15" s="33"/>
      <c r="Z15" s="8" t="s">
        <v>137</v>
      </c>
      <c r="AA15" s="7"/>
      <c r="AB15" s="9">
        <v>2338</v>
      </c>
    </row>
    <row r="16" spans="1:28" ht="27" thickBot="1" x14ac:dyDescent="0.3">
      <c r="A16" s="139" t="s">
        <v>11</v>
      </c>
      <c r="B16" s="144" t="s">
        <v>171</v>
      </c>
      <c r="C16" s="147" t="s">
        <v>144</v>
      </c>
      <c r="D16" s="25">
        <v>22806</v>
      </c>
      <c r="E16" s="21">
        <f t="shared" si="1"/>
        <v>11660.479740000001</v>
      </c>
      <c r="F16" s="22">
        <f t="shared" si="2"/>
        <v>971.70664500000009</v>
      </c>
      <c r="G16" s="26">
        <v>24373</v>
      </c>
      <c r="H16" s="24">
        <f t="shared" si="0"/>
        <v>12461.671170000001</v>
      </c>
      <c r="I16" s="155">
        <f>(H16/12)</f>
        <v>1038.4725975000001</v>
      </c>
      <c r="J16" s="156">
        <v>33305.68</v>
      </c>
      <c r="K16" s="154"/>
      <c r="L16" s="124">
        <f t="shared" si="4"/>
        <v>2775.4733333333334</v>
      </c>
      <c r="M16" s="157">
        <v>1578.4111800000001</v>
      </c>
      <c r="N16" s="158"/>
      <c r="O16" s="154">
        <v>460122</v>
      </c>
      <c r="P16" s="124">
        <f t="shared" si="5"/>
        <v>1469.6298472948415</v>
      </c>
      <c r="Q16" s="31">
        <v>55976</v>
      </c>
      <c r="R16" s="31">
        <f t="shared" si="6"/>
        <v>4664.666666666667</v>
      </c>
      <c r="S16" s="31">
        <v>48648</v>
      </c>
      <c r="T16" s="31">
        <f t="shared" si="7"/>
        <v>1799.830056</v>
      </c>
      <c r="U16" s="95">
        <v>2213.0100000000002</v>
      </c>
      <c r="V16" s="31">
        <v>1751</v>
      </c>
      <c r="W16" s="33"/>
      <c r="X16" s="33"/>
      <c r="Y16" s="33"/>
    </row>
    <row r="17" spans="1:28" ht="15.75" thickBot="1" x14ac:dyDescent="0.3">
      <c r="A17" s="139" t="s">
        <v>12</v>
      </c>
      <c r="B17" s="144" t="s">
        <v>172</v>
      </c>
      <c r="C17" s="145" t="s">
        <v>30</v>
      </c>
      <c r="D17" s="25">
        <v>18869</v>
      </c>
      <c r="E17" s="21">
        <f t="shared" si="1"/>
        <v>9647.5310100000006</v>
      </c>
      <c r="F17" s="22">
        <f t="shared" si="2"/>
        <v>803.96091750000005</v>
      </c>
      <c r="G17" s="26">
        <v>19300</v>
      </c>
      <c r="H17" s="24">
        <f t="shared" si="0"/>
        <v>9867.8970000000008</v>
      </c>
      <c r="I17" s="155">
        <f t="shared" si="3"/>
        <v>822.32475000000011</v>
      </c>
      <c r="J17" s="156">
        <v>44303.18</v>
      </c>
      <c r="K17" s="154"/>
      <c r="L17" s="124">
        <f t="shared" si="4"/>
        <v>3691.9316666666668</v>
      </c>
      <c r="M17" s="157">
        <v>1751.7709</v>
      </c>
      <c r="N17" s="158"/>
      <c r="O17" s="154">
        <v>493956</v>
      </c>
      <c r="P17" s="124">
        <f t="shared" si="5"/>
        <v>1577.6956564788702</v>
      </c>
      <c r="Q17" s="31">
        <v>53014</v>
      </c>
      <c r="R17" s="31">
        <f t="shared" si="6"/>
        <v>4417.833333333333</v>
      </c>
      <c r="S17" s="31">
        <v>48918</v>
      </c>
      <c r="T17" s="31">
        <f t="shared" si="7"/>
        <v>1809.819246</v>
      </c>
      <c r="U17" s="95">
        <v>2303.12</v>
      </c>
      <c r="V17" s="31">
        <v>1686</v>
      </c>
      <c r="W17" s="33"/>
      <c r="X17" s="33"/>
      <c r="Y17" s="33"/>
      <c r="Z17" s="8" t="s">
        <v>139</v>
      </c>
      <c r="AA17" s="7"/>
      <c r="AB17" s="9">
        <v>3870</v>
      </c>
    </row>
    <row r="18" spans="1:28" ht="15.75" thickBot="1" x14ac:dyDescent="0.3">
      <c r="A18" s="139" t="s">
        <v>13</v>
      </c>
      <c r="B18" s="144" t="s">
        <v>173</v>
      </c>
      <c r="C18" s="145" t="s">
        <v>145</v>
      </c>
      <c r="D18" s="25">
        <v>9312</v>
      </c>
      <c r="E18" s="21">
        <f t="shared" si="1"/>
        <v>4761.1324800000002</v>
      </c>
      <c r="F18" s="22">
        <f t="shared" si="2"/>
        <v>396.76104000000004</v>
      </c>
      <c r="G18" s="26">
        <v>9991</v>
      </c>
      <c r="H18" s="24">
        <f t="shared" si="0"/>
        <v>5108.2983899999999</v>
      </c>
      <c r="I18" s="155">
        <f t="shared" si="3"/>
        <v>425.69153249999999</v>
      </c>
      <c r="J18" s="156">
        <v>20187.53</v>
      </c>
      <c r="K18" s="154"/>
      <c r="L18" s="124">
        <f t="shared" si="4"/>
        <v>1682.2941666666666</v>
      </c>
      <c r="M18" s="157">
        <v>855.22536000000002</v>
      </c>
      <c r="N18" s="158"/>
      <c r="O18" s="154">
        <v>221125</v>
      </c>
      <c r="P18" s="124">
        <f t="shared" si="5"/>
        <v>706.27333616534702</v>
      </c>
      <c r="Q18" s="31"/>
      <c r="R18" s="31">
        <f t="shared" si="6"/>
        <v>0</v>
      </c>
      <c r="S18" s="31">
        <v>23278</v>
      </c>
      <c r="T18" s="31">
        <f t="shared" si="7"/>
        <v>861.21616600000004</v>
      </c>
      <c r="U18" s="95">
        <v>1529.97</v>
      </c>
      <c r="V18" s="31">
        <v>893</v>
      </c>
      <c r="W18" s="33"/>
      <c r="X18" s="33"/>
      <c r="Y18" s="33"/>
      <c r="Z18" s="8" t="s">
        <v>140</v>
      </c>
      <c r="AA18" s="7"/>
      <c r="AB18" s="10">
        <v>3337</v>
      </c>
    </row>
    <row r="19" spans="1:28" ht="27" thickBot="1" x14ac:dyDescent="0.3">
      <c r="A19" s="139" t="s">
        <v>14</v>
      </c>
      <c r="B19" s="144" t="s">
        <v>174</v>
      </c>
      <c r="C19" s="147" t="s">
        <v>146</v>
      </c>
      <c r="D19" s="25">
        <v>14467</v>
      </c>
      <c r="E19" s="21">
        <f t="shared" si="1"/>
        <v>7396.8324300000004</v>
      </c>
      <c r="F19" s="22">
        <f t="shared" si="2"/>
        <v>616.40270250000003</v>
      </c>
      <c r="G19" s="26">
        <v>16064</v>
      </c>
      <c r="H19" s="24">
        <f t="shared" si="0"/>
        <v>8213.3625599999996</v>
      </c>
      <c r="I19" s="155">
        <f t="shared" si="3"/>
        <v>684.44687999999996</v>
      </c>
      <c r="J19" s="156">
        <v>27298.33</v>
      </c>
      <c r="K19" s="154"/>
      <c r="L19" s="124">
        <f t="shared" si="4"/>
        <v>2274.8608333333336</v>
      </c>
      <c r="M19" s="157">
        <v>1238.9928500000001</v>
      </c>
      <c r="N19" s="158"/>
      <c r="O19" s="154">
        <v>369460</v>
      </c>
      <c r="P19" s="124">
        <f t="shared" si="5"/>
        <v>1180.0553839667568</v>
      </c>
      <c r="Q19" s="31">
        <v>41973</v>
      </c>
      <c r="R19" s="31">
        <f t="shared" si="6"/>
        <v>3497.75</v>
      </c>
      <c r="S19" s="31">
        <v>33232</v>
      </c>
      <c r="T19" s="31">
        <f t="shared" si="7"/>
        <v>1229.4843040000001</v>
      </c>
      <c r="U19" s="95">
        <v>1787.04</v>
      </c>
      <c r="V19" s="31">
        <v>983</v>
      </c>
      <c r="W19" s="33"/>
      <c r="X19" s="33"/>
      <c r="Y19" s="33"/>
    </row>
    <row r="20" spans="1:28" ht="15.75" thickBot="1" x14ac:dyDescent="0.3">
      <c r="A20" s="139" t="s">
        <v>15</v>
      </c>
      <c r="B20" s="144" t="s">
        <v>175</v>
      </c>
      <c r="C20" s="145" t="s">
        <v>32</v>
      </c>
      <c r="D20" s="25">
        <v>7113</v>
      </c>
      <c r="E20" s="21">
        <f t="shared" si="1"/>
        <v>3636.8057699999999</v>
      </c>
      <c r="F20" s="22">
        <f t="shared" si="2"/>
        <v>303.06714749999998</v>
      </c>
      <c r="G20" s="26">
        <v>8084</v>
      </c>
      <c r="H20" s="24">
        <f t="shared" si="0"/>
        <v>4133.26836</v>
      </c>
      <c r="I20" s="155">
        <f t="shared" si="3"/>
        <v>344.43903</v>
      </c>
      <c r="J20" s="156">
        <v>15237.54</v>
      </c>
      <c r="K20" s="154"/>
      <c r="L20" s="124">
        <f t="shared" si="4"/>
        <v>1269.7950000000001</v>
      </c>
      <c r="M20" s="157">
        <v>1063.18695</v>
      </c>
      <c r="N20" s="158"/>
      <c r="O20" s="154">
        <v>198050</v>
      </c>
      <c r="P20" s="124">
        <f t="shared" si="5"/>
        <v>632.5717771737568</v>
      </c>
      <c r="Q20" s="31">
        <v>26944</v>
      </c>
      <c r="R20" s="31">
        <f t="shared" si="6"/>
        <v>2245.3333333333335</v>
      </c>
      <c r="S20" s="31">
        <v>17265</v>
      </c>
      <c r="T20" s="31">
        <f t="shared" si="7"/>
        <v>638.75320499999998</v>
      </c>
      <c r="U20" s="95">
        <v>1021.04</v>
      </c>
      <c r="V20" s="31">
        <v>862</v>
      </c>
      <c r="W20" s="33"/>
      <c r="X20" s="33"/>
      <c r="Y20" s="33"/>
    </row>
    <row r="21" spans="1:28" ht="30.75" thickBot="1" x14ac:dyDescent="0.3">
      <c r="A21" s="139" t="s">
        <v>16</v>
      </c>
      <c r="B21" s="144" t="s">
        <v>176</v>
      </c>
      <c r="C21" s="148" t="s">
        <v>147</v>
      </c>
      <c r="D21" s="25">
        <v>11762</v>
      </c>
      <c r="E21" s="21">
        <f t="shared" si="1"/>
        <v>6013.7929800000002</v>
      </c>
      <c r="F21" s="22">
        <f t="shared" si="2"/>
        <v>501.14941500000003</v>
      </c>
      <c r="G21" s="26">
        <v>12035</v>
      </c>
      <c r="H21" s="24">
        <f t="shared" si="0"/>
        <v>6153.3751499999998</v>
      </c>
      <c r="I21" s="155">
        <f t="shared" si="3"/>
        <v>512.78126250000003</v>
      </c>
      <c r="J21" s="156">
        <v>27620.25</v>
      </c>
      <c r="K21" s="154"/>
      <c r="L21" s="124">
        <f t="shared" si="4"/>
        <v>2301.6875</v>
      </c>
      <c r="M21" s="157">
        <v>1228.8354300000001</v>
      </c>
      <c r="N21" s="158"/>
      <c r="O21" s="154">
        <v>282194</v>
      </c>
      <c r="P21" s="124">
        <f t="shared" si="5"/>
        <v>901.32774596198499</v>
      </c>
      <c r="Q21" s="31">
        <v>48173</v>
      </c>
      <c r="R21" s="31">
        <f t="shared" si="6"/>
        <v>4014.4166666666665</v>
      </c>
      <c r="S21" s="31">
        <v>28867</v>
      </c>
      <c r="T21" s="31">
        <f t="shared" si="7"/>
        <v>1067.992399</v>
      </c>
      <c r="U21" s="95">
        <v>1936.24</v>
      </c>
      <c r="V21" s="31">
        <v>1083</v>
      </c>
      <c r="W21" s="33"/>
      <c r="X21" s="33"/>
      <c r="Y21" s="33"/>
    </row>
    <row r="22" spans="1:28" ht="15.75" thickBot="1" x14ac:dyDescent="0.3">
      <c r="A22" s="139" t="s">
        <v>17</v>
      </c>
      <c r="B22" s="144" t="s">
        <v>177</v>
      </c>
      <c r="C22" s="145" t="s">
        <v>34</v>
      </c>
      <c r="D22" s="25">
        <v>9790</v>
      </c>
      <c r="E22" s="21">
        <f t="shared" si="1"/>
        <v>5005.5291000000007</v>
      </c>
      <c r="F22" s="22">
        <f t="shared" si="2"/>
        <v>417.12742500000007</v>
      </c>
      <c r="G22" s="26">
        <v>10391</v>
      </c>
      <c r="H22" s="24">
        <f t="shared" si="0"/>
        <v>5312.8143900000005</v>
      </c>
      <c r="I22" s="155">
        <f t="shared" si="3"/>
        <v>442.73453250000006</v>
      </c>
      <c r="J22" s="156">
        <v>21819.439999999999</v>
      </c>
      <c r="K22" s="154"/>
      <c r="L22" s="124">
        <f t="shared" si="4"/>
        <v>1818.2866666666666</v>
      </c>
      <c r="M22" s="157">
        <v>867.27752999999996</v>
      </c>
      <c r="N22" s="158"/>
      <c r="O22" s="154">
        <v>258200</v>
      </c>
      <c r="P22" s="124">
        <f t="shared" si="5"/>
        <v>824.69090061228985</v>
      </c>
      <c r="Q22" s="31">
        <v>41961</v>
      </c>
      <c r="R22" s="31">
        <f t="shared" si="6"/>
        <v>3496.75</v>
      </c>
      <c r="S22" s="31">
        <v>25683</v>
      </c>
      <c r="T22" s="31">
        <f t="shared" si="7"/>
        <v>950.19395100000008</v>
      </c>
      <c r="U22" s="95">
        <v>1680.41</v>
      </c>
      <c r="V22" s="31">
        <v>794</v>
      </c>
      <c r="W22" s="33"/>
      <c r="X22" s="33"/>
      <c r="Y22" s="33"/>
    </row>
    <row r="23" spans="1:28" ht="15.75" thickBot="1" x14ac:dyDescent="0.3">
      <c r="A23" s="139" t="s">
        <v>18</v>
      </c>
      <c r="B23" s="144" t="s">
        <v>178</v>
      </c>
      <c r="C23" s="147" t="s">
        <v>148</v>
      </c>
      <c r="D23" s="25">
        <v>10436</v>
      </c>
      <c r="E23" s="21">
        <f t="shared" si="1"/>
        <v>5335.8224399999999</v>
      </c>
      <c r="F23" s="22">
        <f t="shared" si="2"/>
        <v>444.65186999999997</v>
      </c>
      <c r="G23" s="26">
        <v>11173</v>
      </c>
      <c r="H23" s="24">
        <f t="shared" si="0"/>
        <v>5712.6431700000003</v>
      </c>
      <c r="I23" s="155">
        <f t="shared" si="3"/>
        <v>476.05359750000002</v>
      </c>
      <c r="J23" s="156">
        <v>24937.83</v>
      </c>
      <c r="K23" s="154"/>
      <c r="L23" s="124">
        <f t="shared" si="4"/>
        <v>2078.1525000000001</v>
      </c>
      <c r="M23" s="157">
        <v>967.15886</v>
      </c>
      <c r="N23" s="158"/>
      <c r="O23" s="154">
        <v>146700</v>
      </c>
      <c r="P23" s="124">
        <f t="shared" si="5"/>
        <v>468.55985716430257</v>
      </c>
      <c r="Q23" s="31">
        <v>35256</v>
      </c>
      <c r="R23" s="31">
        <f t="shared" si="6"/>
        <v>2938</v>
      </c>
      <c r="S23" s="31">
        <v>26681</v>
      </c>
      <c r="T23" s="31">
        <f t="shared" si="7"/>
        <v>987.11695700000007</v>
      </c>
      <c r="U23" s="95">
        <v>1768.52</v>
      </c>
      <c r="V23" s="31">
        <v>858</v>
      </c>
      <c r="W23" s="33"/>
      <c r="X23" s="33"/>
      <c r="Y23" s="33"/>
    </row>
    <row r="24" spans="1:28" ht="15.75" thickBot="1" x14ac:dyDescent="0.3">
      <c r="A24" s="139" t="s">
        <v>19</v>
      </c>
      <c r="B24" s="144" t="s">
        <v>179</v>
      </c>
      <c r="C24" s="145" t="s">
        <v>149</v>
      </c>
      <c r="D24" s="25">
        <v>8686</v>
      </c>
      <c r="E24" s="21">
        <f t="shared" si="1"/>
        <v>4441.0649400000002</v>
      </c>
      <c r="F24" s="22">
        <f t="shared" si="2"/>
        <v>370.08874500000002</v>
      </c>
      <c r="G24" s="27">
        <v>9104</v>
      </c>
      <c r="H24" s="24">
        <f t="shared" si="0"/>
        <v>4654.7841600000002</v>
      </c>
      <c r="I24" s="155">
        <f t="shared" si="3"/>
        <v>387.89868000000001</v>
      </c>
      <c r="J24" s="156">
        <v>15635.45</v>
      </c>
      <c r="K24" s="154"/>
      <c r="L24" s="124">
        <f t="shared" si="4"/>
        <v>1302.9541666666667</v>
      </c>
      <c r="M24" s="157">
        <v>795.93650000000002</v>
      </c>
      <c r="N24" s="158"/>
      <c r="O24" s="154">
        <v>213286</v>
      </c>
      <c r="P24" s="124">
        <f t="shared" si="5"/>
        <v>681.23556711073923</v>
      </c>
      <c r="Q24" s="31">
        <v>24422</v>
      </c>
      <c r="R24" s="31">
        <f t="shared" si="6"/>
        <v>2035.1666666666667</v>
      </c>
      <c r="S24" s="31">
        <v>22011</v>
      </c>
      <c r="T24" s="31">
        <f t="shared" si="7"/>
        <v>814.34096700000009</v>
      </c>
      <c r="U24" s="95">
        <v>1676.86</v>
      </c>
      <c r="V24" s="31">
        <v>653</v>
      </c>
      <c r="W24" s="33"/>
      <c r="X24" s="33"/>
      <c r="Y24" s="33"/>
    </row>
    <row r="25" spans="1:28" ht="15.75" thickBot="1" x14ac:dyDescent="0.3">
      <c r="A25" s="139" t="s">
        <v>20</v>
      </c>
      <c r="B25" s="144" t="s">
        <v>180</v>
      </c>
      <c r="C25" s="145" t="s">
        <v>150</v>
      </c>
      <c r="D25" s="25">
        <v>6736</v>
      </c>
      <c r="E25" s="21">
        <f t="shared" si="1"/>
        <v>3444.0494400000002</v>
      </c>
      <c r="F25" s="22">
        <f t="shared" si="2"/>
        <v>287.00412</v>
      </c>
      <c r="G25" s="26">
        <v>7366</v>
      </c>
      <c r="H25" s="24">
        <f t="shared" si="0"/>
        <v>3766.1621400000004</v>
      </c>
      <c r="I25" s="155">
        <f t="shared" si="3"/>
        <v>313.84684500000003</v>
      </c>
      <c r="J25" s="156">
        <v>15573.23</v>
      </c>
      <c r="K25" s="154"/>
      <c r="L25" s="124">
        <f t="shared" si="4"/>
        <v>1297.7691666666667</v>
      </c>
      <c r="M25" s="157">
        <v>851.60682999999995</v>
      </c>
      <c r="N25" s="158"/>
      <c r="O25" s="154">
        <v>193303</v>
      </c>
      <c r="P25" s="124">
        <f t="shared" si="5"/>
        <v>617.40985732400259</v>
      </c>
      <c r="Q25" s="149"/>
      <c r="R25" s="149">
        <v>0</v>
      </c>
      <c r="S25" s="31">
        <v>20820</v>
      </c>
      <c r="T25" s="31">
        <f t="shared" si="7"/>
        <v>770.27754000000004</v>
      </c>
      <c r="U25" s="95">
        <v>1373.24</v>
      </c>
      <c r="V25" s="31">
        <v>583</v>
      </c>
      <c r="W25" s="33"/>
      <c r="X25" s="33"/>
      <c r="Y25" s="33"/>
    </row>
    <row r="27" spans="1:28" x14ac:dyDescent="0.25">
      <c r="C27" s="11" t="s">
        <v>183</v>
      </c>
      <c r="D27" s="11"/>
      <c r="G27" s="11"/>
    </row>
    <row r="28" spans="1:28" x14ac:dyDescent="0.25">
      <c r="B28" s="36"/>
      <c r="C28" s="11" t="s">
        <v>537</v>
      </c>
    </row>
  </sheetData>
  <mergeCells count="3">
    <mergeCell ref="A4:A5"/>
    <mergeCell ref="D3:G3"/>
    <mergeCell ref="C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88"/>
  <sheetViews>
    <sheetView topLeftCell="A81" workbookViewId="0">
      <selection activeCell="A88" sqref="A88"/>
    </sheetView>
  </sheetViews>
  <sheetFormatPr defaultRowHeight="15" x14ac:dyDescent="0.25"/>
  <cols>
    <col min="1" max="1" width="44" style="11" customWidth="1"/>
    <col min="2" max="2" width="3.85546875" style="11" customWidth="1"/>
    <col min="3" max="3" width="16.5703125" style="11" hidden="1" customWidth="1"/>
    <col min="4" max="4" width="14.85546875" style="11" customWidth="1"/>
    <col min="5" max="5" width="12.5703125" style="11" customWidth="1"/>
    <col min="6" max="6" width="14.7109375" style="11" customWidth="1"/>
    <col min="7" max="10" width="9.42578125" style="11" customWidth="1"/>
    <col min="11" max="11" width="9.42578125" style="11" hidden="1" customWidth="1"/>
    <col min="12" max="12" width="0" style="11" hidden="1" customWidth="1"/>
    <col min="13" max="13" width="49.28515625" hidden="1" customWidth="1"/>
    <col min="14" max="14" width="0" hidden="1" customWidth="1"/>
    <col min="15" max="15" width="17.28515625" style="11" hidden="1" customWidth="1"/>
    <col min="16" max="25" width="0" hidden="1" customWidth="1"/>
  </cols>
  <sheetData>
    <row r="3" spans="1:22" ht="18.75" x14ac:dyDescent="0.25">
      <c r="A3" s="181" t="s">
        <v>417</v>
      </c>
      <c r="B3" s="181"/>
      <c r="C3" s="181"/>
      <c r="D3" s="181"/>
      <c r="E3" s="181"/>
      <c r="F3" s="181"/>
      <c r="G3" s="94"/>
      <c r="H3" s="94"/>
      <c r="N3" s="178" t="s">
        <v>131</v>
      </c>
      <c r="O3" s="178"/>
      <c r="P3" s="178"/>
      <c r="Q3" s="178"/>
      <c r="R3" s="178"/>
      <c r="S3" s="178"/>
      <c r="T3" s="178"/>
      <c r="U3" s="178"/>
      <c r="V3" s="178"/>
    </row>
    <row r="4" spans="1:22" x14ac:dyDescent="0.25">
      <c r="A4" s="181"/>
      <c r="B4" s="181"/>
      <c r="C4" s="181"/>
      <c r="D4" s="181"/>
      <c r="E4" s="181"/>
      <c r="F4" s="181"/>
      <c r="G4" s="29"/>
      <c r="H4" s="29"/>
      <c r="M4" s="3" t="s">
        <v>45</v>
      </c>
      <c r="N4" s="176" t="s">
        <v>46</v>
      </c>
      <c r="O4" s="176"/>
      <c r="P4" s="176"/>
      <c r="Q4" s="176"/>
      <c r="R4" s="176"/>
      <c r="S4" s="176"/>
      <c r="T4" s="176"/>
      <c r="U4" s="176"/>
      <c r="V4" s="176"/>
    </row>
    <row r="5" spans="1:22" x14ac:dyDescent="0.25">
      <c r="M5" s="3" t="s">
        <v>45</v>
      </c>
      <c r="N5" s="177" t="s">
        <v>47</v>
      </c>
      <c r="O5" s="177"/>
      <c r="P5" s="177"/>
      <c r="Q5" s="177"/>
      <c r="R5" s="177"/>
      <c r="S5" s="177"/>
      <c r="T5" s="177"/>
      <c r="U5" s="177"/>
      <c r="V5" s="177"/>
    </row>
    <row r="6" spans="1:22" ht="30" customHeight="1" x14ac:dyDescent="0.25">
      <c r="A6" s="159" t="s">
        <v>416</v>
      </c>
      <c r="B6" s="179"/>
      <c r="C6" s="159" t="s">
        <v>414</v>
      </c>
      <c r="D6" s="132" t="s">
        <v>21</v>
      </c>
      <c r="E6" s="132" t="s">
        <v>131</v>
      </c>
      <c r="F6" s="184" t="s">
        <v>418</v>
      </c>
      <c r="M6" s="3" t="s">
        <v>45</v>
      </c>
      <c r="N6" s="4" t="s">
        <v>48</v>
      </c>
      <c r="O6" s="88" t="s">
        <v>413</v>
      </c>
      <c r="P6" s="4" t="s">
        <v>49</v>
      </c>
      <c r="Q6" s="4" t="s">
        <v>50</v>
      </c>
      <c r="R6" s="4" t="s">
        <v>51</v>
      </c>
      <c r="S6" s="4" t="s">
        <v>52</v>
      </c>
      <c r="T6" s="4" t="s">
        <v>53</v>
      </c>
      <c r="U6" s="4" t="s">
        <v>54</v>
      </c>
      <c r="V6" s="4" t="s">
        <v>55</v>
      </c>
    </row>
    <row r="7" spans="1:22" hidden="1" x14ac:dyDescent="0.25">
      <c r="A7" s="180" t="s">
        <v>35</v>
      </c>
      <c r="B7" s="179"/>
      <c r="C7" s="159"/>
      <c r="D7" s="182">
        <v>2015</v>
      </c>
      <c r="E7" s="183"/>
      <c r="F7" s="185"/>
      <c r="M7" s="5" t="s">
        <v>35</v>
      </c>
      <c r="N7" s="6">
        <v>22850.57</v>
      </c>
      <c r="O7" s="87">
        <f>(N7/12)</f>
        <v>1904.2141666666666</v>
      </c>
      <c r="P7" s="6">
        <v>22605.79</v>
      </c>
      <c r="Q7" s="6">
        <v>22653.55</v>
      </c>
      <c r="R7" s="6">
        <v>22635.56</v>
      </c>
      <c r="S7" s="6">
        <v>22775.759999999998</v>
      </c>
      <c r="T7" s="6">
        <v>22540.83</v>
      </c>
      <c r="U7" s="6">
        <v>22329.33</v>
      </c>
      <c r="V7" s="6">
        <v>21639.16</v>
      </c>
    </row>
    <row r="8" spans="1:22" hidden="1" x14ac:dyDescent="0.25">
      <c r="A8" s="180"/>
      <c r="B8" s="179"/>
      <c r="C8" s="159"/>
      <c r="D8" s="179" t="s">
        <v>415</v>
      </c>
      <c r="E8" s="179"/>
      <c r="F8" s="159"/>
      <c r="M8" s="5" t="s">
        <v>36</v>
      </c>
      <c r="N8" s="6">
        <v>34663.08</v>
      </c>
      <c r="O8" s="87">
        <f t="shared" ref="O8:O72" si="0">(N8/12)</f>
        <v>2888.59</v>
      </c>
      <c r="P8" s="6">
        <v>35320.370000000003</v>
      </c>
      <c r="Q8" s="6">
        <v>35228.1</v>
      </c>
      <c r="R8" s="6">
        <v>34182.94</v>
      </c>
      <c r="S8" s="6">
        <v>30764.51</v>
      </c>
      <c r="T8" s="6">
        <v>29430.880000000001</v>
      </c>
      <c r="U8" s="6">
        <v>26921.82</v>
      </c>
      <c r="V8" s="6">
        <v>26662.080000000002</v>
      </c>
    </row>
    <row r="9" spans="1:22" s="11" customFormat="1" x14ac:dyDescent="0.25">
      <c r="A9" s="166" t="s">
        <v>35</v>
      </c>
      <c r="B9" s="137"/>
      <c r="C9" s="15"/>
      <c r="D9" s="137"/>
      <c r="E9" s="137"/>
      <c r="F9" s="15"/>
      <c r="M9" s="138"/>
      <c r="N9" s="6"/>
      <c r="O9" s="87"/>
      <c r="P9" s="6"/>
      <c r="Q9" s="6"/>
      <c r="R9" s="6"/>
      <c r="S9" s="6"/>
      <c r="T9" s="6"/>
      <c r="U9" s="6"/>
      <c r="V9" s="6"/>
    </row>
    <row r="10" spans="1:22" x14ac:dyDescent="0.25">
      <c r="A10" s="75" t="s">
        <v>252</v>
      </c>
      <c r="B10" s="15" t="s">
        <v>253</v>
      </c>
      <c r="C10" s="31">
        <v>665.58333333333337</v>
      </c>
      <c r="D10" s="31">
        <f>(C10*0.51129)</f>
        <v>340.30610250000001</v>
      </c>
      <c r="E10" s="31">
        <v>1724.5833333333333</v>
      </c>
      <c r="F10" s="30">
        <f>(D10/E10)*100</f>
        <v>19.732656342111625</v>
      </c>
      <c r="G10" s="53"/>
      <c r="H10" s="53"/>
      <c r="I10" s="53"/>
      <c r="J10" s="53"/>
      <c r="K10" s="53"/>
      <c r="L10" s="48"/>
      <c r="M10" s="5" t="s">
        <v>56</v>
      </c>
      <c r="N10" s="6">
        <v>20695</v>
      </c>
      <c r="O10" s="87">
        <f t="shared" si="0"/>
        <v>1724.5833333333333</v>
      </c>
      <c r="P10" s="6">
        <v>20585.2</v>
      </c>
      <c r="Q10" s="6">
        <v>20976.97</v>
      </c>
      <c r="R10" s="6">
        <v>20934.98</v>
      </c>
      <c r="S10" s="6">
        <v>20322.669999999998</v>
      </c>
      <c r="T10" s="6">
        <v>20121.439999999999</v>
      </c>
      <c r="U10" s="6">
        <v>19966.73</v>
      </c>
      <c r="V10" s="6">
        <v>18790.63</v>
      </c>
    </row>
    <row r="11" spans="1:22" x14ac:dyDescent="0.25">
      <c r="A11" s="75" t="s">
        <v>254</v>
      </c>
      <c r="B11" s="15" t="s">
        <v>255</v>
      </c>
      <c r="C11" s="31">
        <v>1039</v>
      </c>
      <c r="D11" s="31">
        <f t="shared" ref="D11:D74" si="1">(C11*0.51129)</f>
        <v>531.23031000000003</v>
      </c>
      <c r="E11" s="31">
        <v>2527.3074999999999</v>
      </c>
      <c r="F11" s="30">
        <f>(D11/E11)*100</f>
        <v>21.019615143784446</v>
      </c>
      <c r="G11" s="53"/>
      <c r="H11" s="53"/>
      <c r="I11" s="53"/>
      <c r="J11" s="53"/>
      <c r="K11" s="53"/>
      <c r="L11" s="48"/>
      <c r="M11" s="5" t="s">
        <v>57</v>
      </c>
      <c r="N11" s="6">
        <v>30327.69</v>
      </c>
      <c r="O11" s="87">
        <f t="shared" si="0"/>
        <v>2527.3074999999999</v>
      </c>
      <c r="P11" s="6">
        <v>30595.55</v>
      </c>
      <c r="Q11" s="6">
        <v>29249.09</v>
      </c>
      <c r="R11" s="6">
        <v>29511.65</v>
      </c>
      <c r="S11" s="6">
        <v>29481.27</v>
      </c>
      <c r="T11" s="6">
        <v>29873.13</v>
      </c>
      <c r="U11" s="6">
        <v>29262.89</v>
      </c>
      <c r="V11" s="6">
        <v>29103.17</v>
      </c>
    </row>
    <row r="12" spans="1:22" x14ac:dyDescent="0.25">
      <c r="A12" s="75" t="s">
        <v>256</v>
      </c>
      <c r="B12" s="15" t="s">
        <v>257</v>
      </c>
      <c r="C12" s="31">
        <v>1430</v>
      </c>
      <c r="D12" s="31">
        <f t="shared" si="1"/>
        <v>731.14470000000006</v>
      </c>
      <c r="E12" s="31">
        <v>3977.51</v>
      </c>
      <c r="F12" s="30">
        <f t="shared" ref="F12:F74" si="2">(D12/E12)*100</f>
        <v>18.381970127039278</v>
      </c>
      <c r="G12" s="53"/>
      <c r="H12" s="53"/>
      <c r="I12" s="53"/>
      <c r="J12" s="53"/>
      <c r="K12" s="53"/>
      <c r="L12" s="48"/>
      <c r="M12" s="5" t="s">
        <v>58</v>
      </c>
      <c r="N12" s="6">
        <v>47730.12</v>
      </c>
      <c r="O12" s="87">
        <f t="shared" si="0"/>
        <v>3977.51</v>
      </c>
      <c r="P12" s="6">
        <v>45954.239999999998</v>
      </c>
      <c r="Q12" s="6">
        <v>42059.38</v>
      </c>
      <c r="R12" s="6">
        <v>46842.9</v>
      </c>
      <c r="S12" s="6">
        <v>42989.32</v>
      </c>
      <c r="T12" s="6">
        <v>45563.39</v>
      </c>
      <c r="U12" s="6">
        <v>41997.39</v>
      </c>
      <c r="V12" s="6">
        <v>54629.36</v>
      </c>
    </row>
    <row r="13" spans="1:22" ht="30" x14ac:dyDescent="0.25">
      <c r="A13" s="75" t="s">
        <v>258</v>
      </c>
      <c r="B13" s="15" t="s">
        <v>259</v>
      </c>
      <c r="C13" s="31">
        <v>675.25</v>
      </c>
      <c r="D13" s="31">
        <f t="shared" si="1"/>
        <v>345.24857250000002</v>
      </c>
      <c r="E13" s="31">
        <v>1661.4825000000001</v>
      </c>
      <c r="F13" s="30">
        <f t="shared" si="2"/>
        <v>20.779549137592483</v>
      </c>
      <c r="G13" s="53"/>
      <c r="H13" s="53"/>
      <c r="I13" s="53"/>
      <c r="J13" s="53"/>
      <c r="K13" s="53"/>
      <c r="L13" s="48"/>
      <c r="M13" s="5" t="s">
        <v>59</v>
      </c>
      <c r="N13" s="6">
        <v>19937.79</v>
      </c>
      <c r="O13" s="87">
        <f t="shared" si="0"/>
        <v>1661.4825000000001</v>
      </c>
      <c r="P13" s="6">
        <v>20321.349999999999</v>
      </c>
      <c r="Q13" s="6">
        <v>19830.34</v>
      </c>
      <c r="R13" s="6">
        <v>20039.13</v>
      </c>
      <c r="S13" s="6">
        <v>20371.63</v>
      </c>
      <c r="T13" s="6">
        <v>19914.25</v>
      </c>
      <c r="U13" s="6">
        <v>19537.8</v>
      </c>
      <c r="V13" s="6">
        <v>18977.68</v>
      </c>
    </row>
    <row r="14" spans="1:22" x14ac:dyDescent="0.25">
      <c r="A14" s="75" t="s">
        <v>260</v>
      </c>
      <c r="B14" s="15" t="s">
        <v>261</v>
      </c>
      <c r="C14" s="31">
        <v>539.83333333333337</v>
      </c>
      <c r="D14" s="31">
        <f t="shared" si="1"/>
        <v>276.01138500000002</v>
      </c>
      <c r="E14" s="31">
        <v>1606.1591666666666</v>
      </c>
      <c r="F14" s="30">
        <f t="shared" si="2"/>
        <v>17.184559956957361</v>
      </c>
      <c r="G14" s="53"/>
      <c r="H14" s="53"/>
      <c r="I14" s="53"/>
      <c r="J14" s="53"/>
      <c r="K14" s="53"/>
      <c r="L14" s="48"/>
      <c r="M14" s="5" t="s">
        <v>60</v>
      </c>
      <c r="N14" s="6">
        <v>19273.91</v>
      </c>
      <c r="O14" s="87">
        <f t="shared" si="0"/>
        <v>1606.1591666666666</v>
      </c>
      <c r="P14" s="6">
        <v>19020.21</v>
      </c>
      <c r="Q14" s="6">
        <v>19608.93</v>
      </c>
      <c r="R14" s="6">
        <v>18414.3</v>
      </c>
      <c r="S14" s="6">
        <v>18609.03</v>
      </c>
      <c r="T14" s="6">
        <v>18722.48</v>
      </c>
      <c r="U14" s="6">
        <v>17532.09</v>
      </c>
      <c r="V14" s="6">
        <v>16686.849999999999</v>
      </c>
    </row>
    <row r="15" spans="1:22" ht="45" x14ac:dyDescent="0.25">
      <c r="A15" s="75" t="s">
        <v>262</v>
      </c>
      <c r="B15" s="15" t="s">
        <v>263</v>
      </c>
      <c r="C15" s="31">
        <v>591.91666666666663</v>
      </c>
      <c r="D15" s="31">
        <f t="shared" si="1"/>
        <v>302.64107250000001</v>
      </c>
      <c r="E15" s="31">
        <v>1298.1383333333333</v>
      </c>
      <c r="F15" s="30">
        <f t="shared" si="2"/>
        <v>23.313468582572735</v>
      </c>
      <c r="G15" s="53"/>
      <c r="H15" s="53"/>
      <c r="I15" s="53"/>
      <c r="J15" s="53"/>
      <c r="K15" s="53"/>
      <c r="L15" s="48"/>
      <c r="M15" s="5" t="s">
        <v>61</v>
      </c>
      <c r="N15" s="6">
        <v>15577.66</v>
      </c>
      <c r="O15" s="87">
        <f t="shared" si="0"/>
        <v>1298.1383333333333</v>
      </c>
      <c r="P15" s="6">
        <v>15650.39</v>
      </c>
      <c r="Q15" s="6">
        <v>15573.94</v>
      </c>
      <c r="R15" s="6">
        <v>15731.62</v>
      </c>
      <c r="S15" s="6">
        <v>15506.79</v>
      </c>
      <c r="T15" s="6">
        <v>15029.02</v>
      </c>
      <c r="U15" s="6">
        <v>15053.73</v>
      </c>
      <c r="V15" s="6">
        <v>14986.86</v>
      </c>
    </row>
    <row r="16" spans="1:22" ht="60" x14ac:dyDescent="0.25">
      <c r="A16" s="75" t="s">
        <v>264</v>
      </c>
      <c r="B16" s="15" t="s">
        <v>265</v>
      </c>
      <c r="C16" s="31">
        <v>531.41666666666663</v>
      </c>
      <c r="D16" s="31">
        <f t="shared" si="1"/>
        <v>271.70802750000001</v>
      </c>
      <c r="E16" s="31">
        <v>1579.5866666666668</v>
      </c>
      <c r="F16" s="30">
        <f t="shared" si="2"/>
        <v>17.201210495994733</v>
      </c>
      <c r="G16" s="53"/>
      <c r="H16" s="53"/>
      <c r="I16" s="53"/>
      <c r="J16" s="53"/>
      <c r="K16" s="53"/>
      <c r="L16" s="48"/>
      <c r="M16" s="5" t="s">
        <v>62</v>
      </c>
      <c r="N16" s="6">
        <v>18955.04</v>
      </c>
      <c r="O16" s="87">
        <f t="shared" si="0"/>
        <v>1579.5866666666668</v>
      </c>
      <c r="P16" s="6">
        <v>18617.79</v>
      </c>
      <c r="Q16" s="6">
        <v>18656.009999999998</v>
      </c>
      <c r="R16" s="6">
        <v>18490.23</v>
      </c>
      <c r="S16" s="6">
        <v>19248.740000000002</v>
      </c>
      <c r="T16" s="6">
        <v>18159.43</v>
      </c>
      <c r="U16" s="6">
        <v>17663.73</v>
      </c>
      <c r="V16" s="6">
        <v>17722.060000000001</v>
      </c>
    </row>
    <row r="17" spans="1:22" ht="30" x14ac:dyDescent="0.25">
      <c r="A17" s="75" t="s">
        <v>266</v>
      </c>
      <c r="B17" s="15" t="s">
        <v>267</v>
      </c>
      <c r="C17" s="31">
        <v>770.08333333333337</v>
      </c>
      <c r="D17" s="31">
        <f t="shared" si="1"/>
        <v>393.73590750000005</v>
      </c>
      <c r="E17" s="31">
        <v>2555.7599999999998</v>
      </c>
      <c r="F17" s="30">
        <f t="shared" si="2"/>
        <v>15.405824784017282</v>
      </c>
      <c r="G17" s="53"/>
      <c r="H17" s="53"/>
      <c r="I17" s="53"/>
      <c r="J17" s="53"/>
      <c r="K17" s="53"/>
      <c r="L17" s="48"/>
      <c r="M17" s="5" t="s">
        <v>63</v>
      </c>
      <c r="N17" s="6">
        <v>30669.119999999999</v>
      </c>
      <c r="O17" s="87">
        <f t="shared" si="0"/>
        <v>2555.7599999999998</v>
      </c>
      <c r="P17" s="6">
        <v>30290.61</v>
      </c>
      <c r="Q17" s="6">
        <v>29856.880000000001</v>
      </c>
      <c r="R17" s="6">
        <v>29446.97</v>
      </c>
      <c r="S17" s="6">
        <v>29724.66</v>
      </c>
      <c r="T17" s="6">
        <v>28020.77</v>
      </c>
      <c r="U17" s="6">
        <v>27273.57</v>
      </c>
      <c r="V17" s="6">
        <v>26581.84</v>
      </c>
    </row>
    <row r="18" spans="1:22" ht="30" x14ac:dyDescent="0.25">
      <c r="A18" s="75" t="s">
        <v>268</v>
      </c>
      <c r="B18" s="15" t="s">
        <v>269</v>
      </c>
      <c r="C18" s="31">
        <v>809.41666666666663</v>
      </c>
      <c r="D18" s="31">
        <f t="shared" si="1"/>
        <v>413.84664750000002</v>
      </c>
      <c r="E18" s="31">
        <v>1914.3116666666667</v>
      </c>
      <c r="F18" s="30">
        <f t="shared" si="2"/>
        <v>21.618561632684333</v>
      </c>
      <c r="G18" s="53"/>
      <c r="H18" s="53"/>
      <c r="I18" s="53"/>
      <c r="J18" s="53"/>
      <c r="K18" s="53"/>
      <c r="L18" s="48"/>
      <c r="M18" s="5" t="s">
        <v>64</v>
      </c>
      <c r="N18" s="6">
        <v>22971.74</v>
      </c>
      <c r="O18" s="87">
        <f t="shared" si="0"/>
        <v>1914.3116666666667</v>
      </c>
      <c r="P18" s="6">
        <v>22859.32</v>
      </c>
      <c r="Q18" s="6">
        <v>22305.439999999999</v>
      </c>
      <c r="R18" s="6">
        <v>21701.55</v>
      </c>
      <c r="S18" s="6">
        <v>22268.32</v>
      </c>
      <c r="T18" s="6">
        <v>21680.38</v>
      </c>
      <c r="U18" s="6">
        <v>22041.01</v>
      </c>
      <c r="V18" s="6">
        <v>21250.19</v>
      </c>
    </row>
    <row r="19" spans="1:22" ht="30" x14ac:dyDescent="0.25">
      <c r="A19" s="75" t="s">
        <v>270</v>
      </c>
      <c r="B19" s="15" t="s">
        <v>271</v>
      </c>
      <c r="C19" s="31">
        <v>2607</v>
      </c>
      <c r="D19" s="31">
        <f t="shared" si="1"/>
        <v>1332.9330300000001</v>
      </c>
      <c r="E19" s="31">
        <v>4063.9524999999999</v>
      </c>
      <c r="F19" s="30">
        <f t="shared" si="2"/>
        <v>32.798932320198141</v>
      </c>
      <c r="G19" s="53"/>
      <c r="H19" s="53"/>
      <c r="I19" s="53"/>
      <c r="J19" s="53"/>
      <c r="K19" s="53"/>
      <c r="L19" s="48"/>
      <c r="M19" s="5" t="s">
        <v>65</v>
      </c>
      <c r="N19" s="6">
        <v>48767.43</v>
      </c>
      <c r="O19" s="87">
        <f t="shared" si="0"/>
        <v>4063.9524999999999</v>
      </c>
      <c r="P19" s="6">
        <v>54291.35</v>
      </c>
      <c r="Q19" s="6">
        <v>51907.22</v>
      </c>
      <c r="R19" s="6">
        <v>47728.51</v>
      </c>
      <c r="S19" s="6">
        <v>47742.8</v>
      </c>
      <c r="T19" s="6">
        <v>47640.66</v>
      </c>
      <c r="U19" s="6">
        <v>46512.72</v>
      </c>
      <c r="V19" s="6">
        <v>46923.73</v>
      </c>
    </row>
    <row r="20" spans="1:22" x14ac:dyDescent="0.25">
      <c r="A20" s="75" t="s">
        <v>272</v>
      </c>
      <c r="B20" s="15" t="s">
        <v>273</v>
      </c>
      <c r="C20" s="31">
        <v>1063.75</v>
      </c>
      <c r="D20" s="31">
        <f t="shared" si="1"/>
        <v>543.88473750000003</v>
      </c>
      <c r="E20" s="31">
        <v>2934.6533333333332</v>
      </c>
      <c r="F20" s="30">
        <f t="shared" si="2"/>
        <v>18.533185208701543</v>
      </c>
      <c r="G20" s="53"/>
      <c r="H20" s="53"/>
      <c r="I20" s="53"/>
      <c r="J20" s="53"/>
      <c r="K20" s="53"/>
      <c r="L20" s="48"/>
      <c r="M20" s="5" t="s">
        <v>66</v>
      </c>
      <c r="N20" s="6">
        <v>35215.839999999997</v>
      </c>
      <c r="O20" s="87">
        <f t="shared" si="0"/>
        <v>2934.6533333333332</v>
      </c>
      <c r="P20" s="6">
        <v>34969.379999999997</v>
      </c>
      <c r="Q20" s="6">
        <v>33949.82</v>
      </c>
      <c r="R20" s="6">
        <v>33371.9</v>
      </c>
      <c r="S20" s="6">
        <v>34098.269999999997</v>
      </c>
      <c r="T20" s="6">
        <v>32813.440000000002</v>
      </c>
      <c r="U20" s="6">
        <v>32494.65</v>
      </c>
      <c r="V20" s="6">
        <v>31710.09</v>
      </c>
    </row>
    <row r="21" spans="1:22" ht="30" x14ac:dyDescent="0.25">
      <c r="A21" s="75" t="s">
        <v>274</v>
      </c>
      <c r="B21" s="15" t="s">
        <v>275</v>
      </c>
      <c r="C21" s="31">
        <v>1049</v>
      </c>
      <c r="D21" s="31">
        <f t="shared" si="1"/>
        <v>536.34321</v>
      </c>
      <c r="E21" s="31">
        <v>3480.2824999999998</v>
      </c>
      <c r="F21" s="30">
        <f t="shared" si="2"/>
        <v>15.410910177550244</v>
      </c>
      <c r="G21" s="53"/>
      <c r="H21" s="53"/>
      <c r="I21" s="53"/>
      <c r="J21" s="53"/>
      <c r="K21" s="53"/>
      <c r="L21" s="48"/>
      <c r="M21" s="5" t="s">
        <v>67</v>
      </c>
      <c r="N21" s="6">
        <v>41763.39</v>
      </c>
      <c r="O21" s="87">
        <f t="shared" si="0"/>
        <v>3480.2824999999998</v>
      </c>
      <c r="P21" s="6">
        <v>41806.69</v>
      </c>
      <c r="Q21" s="6">
        <v>42612.5</v>
      </c>
      <c r="R21" s="6">
        <v>40870.22</v>
      </c>
      <c r="S21" s="6">
        <v>40814.65</v>
      </c>
      <c r="T21" s="6">
        <v>40469.99</v>
      </c>
      <c r="U21" s="6">
        <v>40403.11</v>
      </c>
      <c r="V21" s="6">
        <v>41076.58</v>
      </c>
    </row>
    <row r="22" spans="1:22" ht="30" x14ac:dyDescent="0.25">
      <c r="A22" s="75" t="s">
        <v>276</v>
      </c>
      <c r="B22" s="15" t="s">
        <v>277</v>
      </c>
      <c r="C22" s="31">
        <v>712.83333333333337</v>
      </c>
      <c r="D22" s="31">
        <f t="shared" si="1"/>
        <v>364.46455500000002</v>
      </c>
      <c r="E22" s="31">
        <v>2273.9791666666665</v>
      </c>
      <c r="F22" s="30">
        <f t="shared" si="2"/>
        <v>16.027611877124354</v>
      </c>
      <c r="G22" s="53"/>
      <c r="H22" s="53"/>
      <c r="I22" s="53"/>
      <c r="J22" s="53"/>
      <c r="K22" s="53"/>
      <c r="L22" s="48"/>
      <c r="M22" s="5" t="s">
        <v>68</v>
      </c>
      <c r="N22" s="6">
        <v>27287.75</v>
      </c>
      <c r="O22" s="87">
        <f t="shared" si="0"/>
        <v>2273.9791666666665</v>
      </c>
      <c r="P22" s="6">
        <v>26090.67</v>
      </c>
      <c r="Q22" s="6">
        <v>25497.08</v>
      </c>
      <c r="R22" s="6">
        <v>26138.34</v>
      </c>
      <c r="S22" s="6">
        <v>25721.08</v>
      </c>
      <c r="T22" s="6">
        <v>24346.26</v>
      </c>
      <c r="U22" s="6">
        <v>23296.3</v>
      </c>
      <c r="V22" s="6">
        <v>24026.17</v>
      </c>
    </row>
    <row r="23" spans="1:22" ht="30" x14ac:dyDescent="0.25">
      <c r="A23" s="75" t="s">
        <v>278</v>
      </c>
      <c r="B23" s="15" t="s">
        <v>279</v>
      </c>
      <c r="C23" s="31">
        <v>901.41666666666663</v>
      </c>
      <c r="D23" s="31">
        <f t="shared" si="1"/>
        <v>460.88532750000002</v>
      </c>
      <c r="E23" s="31">
        <v>2187.9</v>
      </c>
      <c r="F23" s="30">
        <f t="shared" si="2"/>
        <v>21.065191622103388</v>
      </c>
      <c r="G23" s="53"/>
      <c r="H23" s="53"/>
      <c r="I23" s="53"/>
      <c r="J23" s="53"/>
      <c r="K23" s="53"/>
      <c r="L23" s="50"/>
      <c r="M23" s="5" t="s">
        <v>69</v>
      </c>
      <c r="N23" s="6">
        <v>26254.799999999999</v>
      </c>
      <c r="O23" s="87">
        <f t="shared" si="0"/>
        <v>2187.9</v>
      </c>
      <c r="P23" s="6">
        <v>27104.17</v>
      </c>
      <c r="Q23" s="6">
        <v>26516.91</v>
      </c>
      <c r="R23" s="6">
        <v>24879</v>
      </c>
      <c r="S23" s="6">
        <v>24388.7</v>
      </c>
      <c r="T23" s="6">
        <v>24756.33</v>
      </c>
      <c r="U23" s="6">
        <v>23071.51</v>
      </c>
      <c r="V23" s="6">
        <v>23698.31</v>
      </c>
    </row>
    <row r="24" spans="1:22" x14ac:dyDescent="0.25">
      <c r="A24" s="75" t="s">
        <v>280</v>
      </c>
      <c r="B24" s="15" t="s">
        <v>281</v>
      </c>
      <c r="C24" s="31">
        <v>1226.8333333333333</v>
      </c>
      <c r="D24" s="31">
        <f t="shared" si="1"/>
        <v>627.26761499999998</v>
      </c>
      <c r="E24" s="31">
        <v>2467.6624999999999</v>
      </c>
      <c r="F24" s="30">
        <f t="shared" si="2"/>
        <v>25.419505908932038</v>
      </c>
      <c r="G24" s="53"/>
      <c r="H24" s="53"/>
      <c r="I24" s="53"/>
      <c r="J24" s="53"/>
      <c r="K24" s="53"/>
      <c r="L24" s="50"/>
      <c r="M24" s="5" t="s">
        <v>70</v>
      </c>
      <c r="N24" s="6">
        <v>29611.95</v>
      </c>
      <c r="O24" s="87">
        <f t="shared" si="0"/>
        <v>2467.6624999999999</v>
      </c>
      <c r="P24" s="6">
        <v>29163.93</v>
      </c>
      <c r="Q24" s="6">
        <v>28571.35</v>
      </c>
      <c r="R24" s="6">
        <v>28461.119999999999</v>
      </c>
      <c r="S24" s="6">
        <v>28081.63</v>
      </c>
      <c r="T24" s="6">
        <v>26492.32</v>
      </c>
      <c r="U24" s="6">
        <v>25047.59</v>
      </c>
      <c r="V24" s="6">
        <v>28335.3</v>
      </c>
    </row>
    <row r="25" spans="1:22" ht="30" x14ac:dyDescent="0.25">
      <c r="A25" s="75" t="s">
        <v>282</v>
      </c>
      <c r="B25" s="15" t="s">
        <v>283</v>
      </c>
      <c r="C25" s="31">
        <v>755.91666666666663</v>
      </c>
      <c r="D25" s="31">
        <f t="shared" si="1"/>
        <v>386.49263250000001</v>
      </c>
      <c r="E25" s="31">
        <v>2077.5691666666667</v>
      </c>
      <c r="F25" s="30">
        <f t="shared" si="2"/>
        <v>18.60311746540328</v>
      </c>
      <c r="G25" s="53"/>
      <c r="H25" s="53"/>
      <c r="I25" s="53"/>
      <c r="J25" s="53"/>
      <c r="K25" s="53"/>
      <c r="L25" s="50"/>
      <c r="M25" s="5" t="s">
        <v>71</v>
      </c>
      <c r="N25" s="6">
        <v>24930.83</v>
      </c>
      <c r="O25" s="87">
        <f t="shared" si="0"/>
        <v>2077.5691666666667</v>
      </c>
      <c r="P25" s="6">
        <v>24666.05</v>
      </c>
      <c r="Q25" s="6">
        <v>23594.1</v>
      </c>
      <c r="R25" s="6">
        <v>22986.06</v>
      </c>
      <c r="S25" s="6">
        <v>23394.74</v>
      </c>
      <c r="T25" s="6">
        <v>22947.19</v>
      </c>
      <c r="U25" s="6">
        <v>22532.400000000001</v>
      </c>
      <c r="V25" s="6">
        <v>21902.3</v>
      </c>
    </row>
    <row r="26" spans="1:22" ht="45" x14ac:dyDescent="0.25">
      <c r="A26" s="75" t="s">
        <v>284</v>
      </c>
      <c r="B26" s="15" t="s">
        <v>285</v>
      </c>
      <c r="C26" s="31">
        <v>1130.1666666666667</v>
      </c>
      <c r="D26" s="31">
        <f t="shared" si="1"/>
        <v>577.84291500000006</v>
      </c>
      <c r="E26" s="31">
        <v>2570.6216666666664</v>
      </c>
      <c r="F26" s="30">
        <f t="shared" si="2"/>
        <v>22.47872265658178</v>
      </c>
      <c r="G26" s="53"/>
      <c r="H26" s="53"/>
      <c r="I26" s="53"/>
      <c r="J26" s="53"/>
      <c r="K26" s="53"/>
      <c r="L26" s="48"/>
      <c r="M26" s="5" t="s">
        <v>72</v>
      </c>
      <c r="N26" s="6">
        <v>30847.46</v>
      </c>
      <c r="O26" s="87">
        <f t="shared" si="0"/>
        <v>2570.6216666666664</v>
      </c>
      <c r="P26" s="6">
        <v>31540.66</v>
      </c>
      <c r="Q26" s="6">
        <v>30010.35</v>
      </c>
      <c r="R26" s="6">
        <v>31127.81</v>
      </c>
      <c r="S26" s="6">
        <v>30341.68</v>
      </c>
      <c r="T26" s="6">
        <v>29996.55</v>
      </c>
      <c r="U26" s="6">
        <v>30653.85</v>
      </c>
      <c r="V26" s="6">
        <v>27628.68</v>
      </c>
    </row>
    <row r="27" spans="1:22" x14ac:dyDescent="0.25">
      <c r="A27" s="75" t="s">
        <v>286</v>
      </c>
      <c r="B27" s="15" t="s">
        <v>287</v>
      </c>
      <c r="C27" s="31">
        <v>1004.4166666666666</v>
      </c>
      <c r="D27" s="31">
        <f t="shared" si="1"/>
        <v>513.54819750000001</v>
      </c>
      <c r="E27" s="31">
        <v>2587.1591666666668</v>
      </c>
      <c r="F27" s="30">
        <f t="shared" si="2"/>
        <v>19.849888020676477</v>
      </c>
      <c r="G27" s="53"/>
      <c r="H27" s="53"/>
      <c r="I27" s="53"/>
      <c r="J27" s="53"/>
      <c r="K27" s="53"/>
      <c r="L27" s="48"/>
      <c r="M27" s="5" t="s">
        <v>73</v>
      </c>
      <c r="N27" s="6">
        <v>31045.91</v>
      </c>
      <c r="O27" s="87">
        <f t="shared" si="0"/>
        <v>2587.1591666666668</v>
      </c>
      <c r="P27" s="6">
        <v>30870.92</v>
      </c>
      <c r="Q27" s="6">
        <v>29637.97</v>
      </c>
      <c r="R27" s="6">
        <v>28334.43</v>
      </c>
      <c r="S27" s="6">
        <v>27633.79</v>
      </c>
      <c r="T27" s="6">
        <v>26193.11</v>
      </c>
      <c r="U27" s="6">
        <v>26286.83</v>
      </c>
      <c r="V27" s="6">
        <v>26105.97</v>
      </c>
    </row>
    <row r="28" spans="1:22" ht="30" x14ac:dyDescent="0.25">
      <c r="A28" s="75" t="s">
        <v>288</v>
      </c>
      <c r="B28" s="15" t="s">
        <v>289</v>
      </c>
      <c r="C28" s="31">
        <v>980.41666666666663</v>
      </c>
      <c r="D28" s="31">
        <f t="shared" si="1"/>
        <v>501.27723750000001</v>
      </c>
      <c r="E28" s="31">
        <v>2385.2216666666668</v>
      </c>
      <c r="F28" s="30">
        <f t="shared" si="2"/>
        <v>21.015960256663778</v>
      </c>
      <c r="G28" s="53"/>
      <c r="H28" s="53"/>
      <c r="I28" s="53"/>
      <c r="J28" s="53"/>
      <c r="K28" s="53"/>
      <c r="L28" s="50"/>
      <c r="M28" s="5" t="s">
        <v>74</v>
      </c>
      <c r="N28" s="6">
        <v>28622.66</v>
      </c>
      <c r="O28" s="87">
        <f t="shared" si="0"/>
        <v>2385.2216666666668</v>
      </c>
      <c r="P28" s="6">
        <v>28036.35</v>
      </c>
      <c r="Q28" s="6">
        <v>27724.74</v>
      </c>
      <c r="R28" s="6">
        <v>27725.59</v>
      </c>
      <c r="S28" s="6">
        <v>26899.39</v>
      </c>
      <c r="T28" s="6">
        <v>26395.95</v>
      </c>
      <c r="U28" s="6">
        <v>25473.599999999999</v>
      </c>
      <c r="V28" s="6">
        <v>26129.98</v>
      </c>
    </row>
    <row r="29" spans="1:22" ht="30" x14ac:dyDescent="0.25">
      <c r="A29" s="75" t="s">
        <v>290</v>
      </c>
      <c r="B29" s="15" t="s">
        <v>291</v>
      </c>
      <c r="C29" s="31">
        <v>779.58333333333337</v>
      </c>
      <c r="D29" s="31">
        <f t="shared" si="1"/>
        <v>398.59316250000006</v>
      </c>
      <c r="E29" s="31">
        <v>2554.4316666666668</v>
      </c>
      <c r="F29" s="30">
        <f t="shared" si="2"/>
        <v>15.603986111718262</v>
      </c>
      <c r="G29" s="53"/>
      <c r="H29" s="53"/>
      <c r="I29" s="53"/>
      <c r="J29" s="53"/>
      <c r="K29" s="53"/>
      <c r="L29" s="50"/>
      <c r="M29" s="5" t="s">
        <v>75</v>
      </c>
      <c r="N29" s="6">
        <v>30653.18</v>
      </c>
      <c r="O29" s="87">
        <f t="shared" si="0"/>
        <v>2554.4316666666668</v>
      </c>
      <c r="P29" s="6">
        <v>30750.78</v>
      </c>
      <c r="Q29" s="6">
        <v>29595.3</v>
      </c>
      <c r="R29" s="6">
        <v>28595.9</v>
      </c>
      <c r="S29" s="6">
        <v>28842.080000000002</v>
      </c>
      <c r="T29" s="6">
        <v>27510.3</v>
      </c>
      <c r="U29" s="6">
        <v>25621.74</v>
      </c>
      <c r="V29" s="6">
        <v>26562.76</v>
      </c>
    </row>
    <row r="30" spans="1:22" ht="30" x14ac:dyDescent="0.25">
      <c r="A30" s="75" t="s">
        <v>292</v>
      </c>
      <c r="B30" s="15" t="s">
        <v>293</v>
      </c>
      <c r="C30" s="31">
        <v>952.5</v>
      </c>
      <c r="D30" s="31">
        <f t="shared" si="1"/>
        <v>487.00372500000003</v>
      </c>
      <c r="E30" s="31">
        <v>3147.1841666666664</v>
      </c>
      <c r="F30" s="30">
        <f t="shared" si="2"/>
        <v>15.47426840024456</v>
      </c>
      <c r="G30" s="53"/>
      <c r="H30" s="53"/>
      <c r="I30" s="53"/>
      <c r="J30" s="53"/>
      <c r="K30" s="53"/>
      <c r="L30" s="50"/>
      <c r="M30" s="5" t="s">
        <v>76</v>
      </c>
      <c r="N30" s="6">
        <v>37766.21</v>
      </c>
      <c r="O30" s="87">
        <f t="shared" si="0"/>
        <v>3147.1841666666664</v>
      </c>
      <c r="P30" s="6">
        <v>37492.58</v>
      </c>
      <c r="Q30" s="6">
        <v>37403.83</v>
      </c>
      <c r="R30" s="6">
        <v>36850.879999999997</v>
      </c>
      <c r="S30" s="6">
        <v>34818.980000000003</v>
      </c>
      <c r="T30" s="6">
        <v>33660.29</v>
      </c>
      <c r="U30" s="6">
        <v>32376.79</v>
      </c>
      <c r="V30" s="6">
        <v>32605.62</v>
      </c>
    </row>
    <row r="31" spans="1:22" x14ac:dyDescent="0.25">
      <c r="A31" s="75" t="s">
        <v>294</v>
      </c>
      <c r="B31" s="15" t="s">
        <v>295</v>
      </c>
      <c r="C31" s="31">
        <v>543.41666666666663</v>
      </c>
      <c r="D31" s="31">
        <f t="shared" si="1"/>
        <v>277.84350749999999</v>
      </c>
      <c r="E31" s="31">
        <v>1599.4333333333334</v>
      </c>
      <c r="F31" s="30">
        <f t="shared" si="2"/>
        <v>17.371371579517746</v>
      </c>
      <c r="G31" s="53"/>
      <c r="H31" s="53"/>
      <c r="I31" s="53"/>
      <c r="J31" s="53"/>
      <c r="K31" s="53"/>
      <c r="L31" s="48"/>
      <c r="M31" s="5" t="s">
        <v>77</v>
      </c>
      <c r="N31" s="6">
        <v>19193.2</v>
      </c>
      <c r="O31" s="87">
        <f t="shared" si="0"/>
        <v>1599.4333333333334</v>
      </c>
      <c r="P31" s="6">
        <v>18963.21</v>
      </c>
      <c r="Q31" s="6">
        <v>18453.36</v>
      </c>
      <c r="R31" s="6">
        <v>18361.53</v>
      </c>
      <c r="S31" s="6">
        <v>18713.09</v>
      </c>
      <c r="T31" s="6">
        <v>18079.990000000002</v>
      </c>
      <c r="U31" s="6">
        <v>17930.37</v>
      </c>
      <c r="V31" s="6">
        <v>17126.86</v>
      </c>
    </row>
    <row r="32" spans="1:22" x14ac:dyDescent="0.25">
      <c r="A32" s="75" t="s">
        <v>296</v>
      </c>
      <c r="B32" s="15" t="s">
        <v>297</v>
      </c>
      <c r="C32" s="31">
        <v>862.33333333333337</v>
      </c>
      <c r="D32" s="31">
        <f t="shared" si="1"/>
        <v>440.90241000000003</v>
      </c>
      <c r="E32" s="31">
        <v>1872.4025000000001</v>
      </c>
      <c r="F32" s="30">
        <f t="shared" si="2"/>
        <v>23.547416220604276</v>
      </c>
      <c r="G32" s="53"/>
      <c r="H32" s="53"/>
      <c r="I32" s="53"/>
      <c r="J32" s="53"/>
      <c r="K32" s="53"/>
      <c r="L32" s="48"/>
      <c r="M32" s="5" t="s">
        <v>78</v>
      </c>
      <c r="N32" s="6">
        <v>22468.83</v>
      </c>
      <c r="O32" s="87">
        <f t="shared" si="0"/>
        <v>1872.4025000000001</v>
      </c>
      <c r="P32" s="6">
        <v>22077.18</v>
      </c>
      <c r="Q32" s="6">
        <v>22318.560000000001</v>
      </c>
      <c r="R32" s="6">
        <v>22870.639999999999</v>
      </c>
      <c r="S32" s="6">
        <v>22080.98</v>
      </c>
      <c r="T32" s="6">
        <v>21719.34</v>
      </c>
      <c r="U32" s="6">
        <v>22411.14</v>
      </c>
      <c r="V32" s="6">
        <v>19420.759999999998</v>
      </c>
    </row>
    <row r="33" spans="1:22" ht="30" x14ac:dyDescent="0.25">
      <c r="A33" s="75" t="s">
        <v>298</v>
      </c>
      <c r="B33" s="15" t="s">
        <v>299</v>
      </c>
      <c r="C33" s="31">
        <v>1035.6666666666667</v>
      </c>
      <c r="D33" s="31">
        <f t="shared" si="1"/>
        <v>529.52601000000004</v>
      </c>
      <c r="E33" s="31">
        <v>2121.4216666666666</v>
      </c>
      <c r="F33" s="30">
        <f t="shared" si="2"/>
        <v>24.960903262199171</v>
      </c>
      <c r="G33" s="53"/>
      <c r="H33" s="53"/>
      <c r="I33" s="53"/>
      <c r="J33" s="53"/>
      <c r="K33" s="53"/>
      <c r="L33" s="50"/>
      <c r="M33" s="5" t="s">
        <v>79</v>
      </c>
      <c r="N33" s="6">
        <v>25457.06</v>
      </c>
      <c r="O33" s="87">
        <f t="shared" si="0"/>
        <v>2121.4216666666666</v>
      </c>
      <c r="P33" s="6">
        <v>25704.799999999999</v>
      </c>
      <c r="Q33" s="6">
        <v>25181.54</v>
      </c>
      <c r="R33" s="6">
        <v>24196.09</v>
      </c>
      <c r="S33" s="6">
        <v>24362.81</v>
      </c>
      <c r="T33" s="6">
        <v>24018.87</v>
      </c>
      <c r="U33" s="6">
        <v>24026.11</v>
      </c>
      <c r="V33" s="6">
        <v>24211.38</v>
      </c>
    </row>
    <row r="34" spans="1:22" ht="45" x14ac:dyDescent="0.25">
      <c r="A34" s="93" t="s">
        <v>25</v>
      </c>
      <c r="B34" s="15" t="s">
        <v>300</v>
      </c>
      <c r="C34" s="31">
        <v>1616.0833333333333</v>
      </c>
      <c r="D34" s="31">
        <f t="shared" si="1"/>
        <v>826.28724750000003</v>
      </c>
      <c r="E34" s="31">
        <v>4781.22</v>
      </c>
      <c r="F34" s="30">
        <f t="shared" si="2"/>
        <v>17.281933219973144</v>
      </c>
      <c r="G34" s="53"/>
      <c r="H34" s="53"/>
      <c r="I34" s="53"/>
      <c r="J34" s="53"/>
      <c r="K34" s="53"/>
      <c r="L34" s="48"/>
      <c r="M34" s="85" t="s">
        <v>80</v>
      </c>
      <c r="N34" s="6">
        <v>57374.64</v>
      </c>
      <c r="O34" s="87">
        <f t="shared" si="0"/>
        <v>4781.22</v>
      </c>
      <c r="P34" s="6">
        <v>57978.79</v>
      </c>
      <c r="Q34" s="6">
        <v>57799.37</v>
      </c>
      <c r="R34" s="6">
        <v>57449.59</v>
      </c>
      <c r="S34" s="6">
        <v>55196.39</v>
      </c>
      <c r="T34" s="6">
        <v>52202.8</v>
      </c>
      <c r="U34" s="6">
        <v>51152.75</v>
      </c>
      <c r="V34" s="6">
        <v>49098.720000000001</v>
      </c>
    </row>
    <row r="35" spans="1:22" x14ac:dyDescent="0.25">
      <c r="A35" s="93" t="s">
        <v>301</v>
      </c>
      <c r="B35" s="15" t="s">
        <v>302</v>
      </c>
      <c r="C35" s="31">
        <v>794.33333333333337</v>
      </c>
      <c r="D35" s="31">
        <f t="shared" si="1"/>
        <v>406.13469000000003</v>
      </c>
      <c r="E35" s="31">
        <v>2474.9116666666664</v>
      </c>
      <c r="F35" s="30">
        <f t="shared" si="2"/>
        <v>16.410068103440732</v>
      </c>
      <c r="G35" s="53"/>
      <c r="H35" s="53"/>
      <c r="I35" s="53"/>
      <c r="J35" s="53"/>
      <c r="K35" s="53"/>
      <c r="L35" s="48"/>
      <c r="M35" s="5" t="s">
        <v>81</v>
      </c>
      <c r="N35" s="6">
        <v>29698.94</v>
      </c>
      <c r="O35" s="87">
        <f t="shared" si="0"/>
        <v>2474.9116666666664</v>
      </c>
      <c r="P35" s="6">
        <v>28702.26</v>
      </c>
      <c r="Q35" s="6">
        <v>27757.89</v>
      </c>
      <c r="R35" s="6">
        <v>27176.12</v>
      </c>
      <c r="S35" s="6">
        <v>27663.25</v>
      </c>
      <c r="T35" s="6">
        <v>26554.39</v>
      </c>
      <c r="U35" s="6">
        <v>26359.59</v>
      </c>
      <c r="V35" s="6">
        <v>25444.52</v>
      </c>
    </row>
    <row r="36" spans="1:22" ht="30" x14ac:dyDescent="0.25">
      <c r="A36" s="93" t="s">
        <v>303</v>
      </c>
      <c r="B36" s="15" t="s">
        <v>304</v>
      </c>
      <c r="C36" s="31">
        <v>673.83333333333337</v>
      </c>
      <c r="D36" s="31">
        <f t="shared" si="1"/>
        <v>344.52424500000001</v>
      </c>
      <c r="E36" s="31">
        <v>2168.56</v>
      </c>
      <c r="F36" s="30">
        <f t="shared" si="2"/>
        <v>15.887235999926219</v>
      </c>
      <c r="G36" s="53"/>
      <c r="H36" s="53"/>
      <c r="I36" s="53"/>
      <c r="J36" s="53"/>
      <c r="K36" s="53"/>
      <c r="L36" s="48"/>
      <c r="M36" s="5" t="s">
        <v>82</v>
      </c>
      <c r="N36" s="6">
        <v>26022.720000000001</v>
      </c>
      <c r="O36" s="87">
        <f t="shared" si="0"/>
        <v>2168.56</v>
      </c>
      <c r="P36" s="6">
        <v>25755.27</v>
      </c>
      <c r="Q36" s="6">
        <v>27158.95</v>
      </c>
      <c r="R36" s="6">
        <v>26123.32</v>
      </c>
      <c r="S36" s="6">
        <v>25535.05</v>
      </c>
      <c r="T36" s="6">
        <v>26172.799999999999</v>
      </c>
      <c r="U36" s="6">
        <v>25478.959999999999</v>
      </c>
      <c r="V36" s="6">
        <v>21869.48</v>
      </c>
    </row>
    <row r="37" spans="1:22" ht="30" x14ac:dyDescent="0.25">
      <c r="A37" s="93" t="s">
        <v>305</v>
      </c>
      <c r="B37" s="90">
        <v>38</v>
      </c>
      <c r="C37" s="91">
        <v>747.66666666666663</v>
      </c>
      <c r="D37" s="31">
        <f t="shared" si="1"/>
        <v>382.27449000000001</v>
      </c>
      <c r="E37" s="134">
        <v>1784.0166666666667</v>
      </c>
      <c r="F37" s="30">
        <f t="shared" si="2"/>
        <v>21.42774208013752</v>
      </c>
      <c r="G37" s="89"/>
      <c r="H37" s="89"/>
      <c r="I37" s="89"/>
      <c r="J37" s="89"/>
      <c r="K37" s="89"/>
      <c r="L37" s="48"/>
      <c r="M37" s="5" t="s">
        <v>83</v>
      </c>
      <c r="N37" s="6">
        <v>21408.2</v>
      </c>
      <c r="O37" s="87">
        <f t="shared" si="0"/>
        <v>1784.0166666666667</v>
      </c>
      <c r="P37" s="6">
        <v>21137.43</v>
      </c>
      <c r="Q37" s="6">
        <v>20803.849999999999</v>
      </c>
      <c r="R37" s="6">
        <v>20907.580000000002</v>
      </c>
      <c r="S37" s="6">
        <v>21188.41</v>
      </c>
      <c r="T37" s="6">
        <v>20958.009999999998</v>
      </c>
      <c r="U37" s="6">
        <v>20995.87</v>
      </c>
      <c r="V37" s="6">
        <v>20570.57</v>
      </c>
    </row>
    <row r="38" spans="1:22" ht="30" x14ac:dyDescent="0.25">
      <c r="A38" s="93" t="s">
        <v>307</v>
      </c>
      <c r="B38" s="15" t="s">
        <v>308</v>
      </c>
      <c r="C38" s="31">
        <v>767.16666666666663</v>
      </c>
      <c r="D38" s="31">
        <f t="shared" si="1"/>
        <v>392.24464499999999</v>
      </c>
      <c r="E38" s="134">
        <v>1843.1225000000002</v>
      </c>
      <c r="F38" s="30">
        <f t="shared" si="2"/>
        <v>21.281528764365902</v>
      </c>
      <c r="G38" s="53"/>
      <c r="H38" s="53"/>
      <c r="I38" s="53"/>
      <c r="J38" s="53"/>
      <c r="K38" s="53"/>
      <c r="L38" s="48"/>
      <c r="M38" s="5" t="s">
        <v>84</v>
      </c>
      <c r="N38" s="6">
        <v>22117.47</v>
      </c>
      <c r="O38" s="87">
        <f t="shared" si="0"/>
        <v>1843.1225000000002</v>
      </c>
      <c r="P38" s="6">
        <v>20691.349999999999</v>
      </c>
      <c r="Q38" s="6">
        <v>21794.34</v>
      </c>
      <c r="R38" s="6">
        <v>21466.68</v>
      </c>
      <c r="S38" s="6">
        <v>22289.97</v>
      </c>
      <c r="T38" s="6">
        <v>20580.39</v>
      </c>
      <c r="U38" s="6">
        <v>19306.919999999998</v>
      </c>
      <c r="V38" s="6">
        <v>19954.14</v>
      </c>
    </row>
    <row r="39" spans="1:22" x14ac:dyDescent="0.25">
      <c r="A39" s="93" t="s">
        <v>309</v>
      </c>
      <c r="B39" s="15" t="s">
        <v>310</v>
      </c>
      <c r="C39" s="31">
        <v>676.5</v>
      </c>
      <c r="D39" s="31">
        <f t="shared" si="1"/>
        <v>345.88768500000003</v>
      </c>
      <c r="E39" s="134">
        <v>1929.0375000000001</v>
      </c>
      <c r="F39" s="30">
        <f t="shared" si="2"/>
        <v>17.930583775587568</v>
      </c>
      <c r="G39" s="53"/>
      <c r="H39" s="53"/>
      <c r="I39" s="53"/>
      <c r="J39" s="53"/>
      <c r="K39" s="53"/>
      <c r="L39" s="48"/>
      <c r="M39" s="5" t="s">
        <v>85</v>
      </c>
      <c r="N39" s="6">
        <v>23148.45</v>
      </c>
      <c r="O39" s="87">
        <f t="shared" si="0"/>
        <v>1929.0375000000001</v>
      </c>
      <c r="P39" s="6">
        <v>23546.33</v>
      </c>
      <c r="Q39" s="6">
        <v>23561.61</v>
      </c>
      <c r="R39" s="6">
        <v>23121.85</v>
      </c>
      <c r="S39" s="6">
        <v>22951.81</v>
      </c>
      <c r="T39" s="6">
        <v>22502.58</v>
      </c>
      <c r="U39" s="6">
        <v>22583.13</v>
      </c>
      <c r="V39" s="6">
        <v>21745.87</v>
      </c>
    </row>
    <row r="40" spans="1:22" x14ac:dyDescent="0.25">
      <c r="A40" s="93" t="s">
        <v>311</v>
      </c>
      <c r="B40" s="15" t="s">
        <v>312</v>
      </c>
      <c r="C40" s="31">
        <v>903</v>
      </c>
      <c r="D40" s="31">
        <f t="shared" si="1"/>
        <v>461.69487000000004</v>
      </c>
      <c r="E40" s="134">
        <v>2320.436666666667</v>
      </c>
      <c r="F40" s="30">
        <f t="shared" si="2"/>
        <v>19.89689598653127</v>
      </c>
      <c r="G40" s="53"/>
      <c r="H40" s="53"/>
      <c r="I40" s="53"/>
      <c r="J40" s="53"/>
      <c r="K40" s="53"/>
      <c r="L40" s="48"/>
      <c r="M40" s="85" t="s">
        <v>86</v>
      </c>
      <c r="N40" s="6">
        <v>27845.24</v>
      </c>
      <c r="O40" s="87">
        <f t="shared" si="0"/>
        <v>2320.436666666667</v>
      </c>
      <c r="P40" s="6">
        <v>27486.97</v>
      </c>
      <c r="Q40" s="6">
        <v>27375.29</v>
      </c>
      <c r="R40" s="6">
        <v>27653.38</v>
      </c>
      <c r="S40" s="6">
        <v>27112.46</v>
      </c>
      <c r="T40" s="6">
        <v>24149.19</v>
      </c>
      <c r="U40" s="6">
        <v>23571.21</v>
      </c>
      <c r="V40" s="6">
        <v>21022.87</v>
      </c>
    </row>
    <row r="41" spans="1:22" x14ac:dyDescent="0.25">
      <c r="A41" s="75" t="s">
        <v>313</v>
      </c>
      <c r="B41" s="15" t="s">
        <v>314</v>
      </c>
      <c r="C41" s="31">
        <v>676.91666666666663</v>
      </c>
      <c r="D41" s="31">
        <f t="shared" si="1"/>
        <v>346.10072250000002</v>
      </c>
      <c r="E41" s="134">
        <v>1799.2891666666667</v>
      </c>
      <c r="F41" s="30">
        <f t="shared" si="2"/>
        <v>19.235414124188861</v>
      </c>
      <c r="G41" s="53"/>
      <c r="H41" s="53"/>
      <c r="I41" s="53"/>
      <c r="J41" s="53"/>
      <c r="K41" s="53"/>
      <c r="L41" s="48"/>
      <c r="M41" s="5" t="s">
        <v>87</v>
      </c>
      <c r="N41" s="6">
        <v>21591.47</v>
      </c>
      <c r="O41" s="87">
        <f t="shared" si="0"/>
        <v>1799.2891666666667</v>
      </c>
      <c r="P41" s="6">
        <v>21648.560000000001</v>
      </c>
      <c r="Q41" s="6">
        <v>21340.46</v>
      </c>
      <c r="R41" s="6">
        <v>21278.31</v>
      </c>
      <c r="S41" s="6">
        <v>20873.72</v>
      </c>
      <c r="T41" s="6">
        <v>20577.11</v>
      </c>
      <c r="U41" s="6">
        <v>20064.07</v>
      </c>
      <c r="V41" s="6">
        <v>18922.05</v>
      </c>
    </row>
    <row r="42" spans="1:22" ht="45" x14ac:dyDescent="0.25">
      <c r="A42" s="92" t="s">
        <v>315</v>
      </c>
      <c r="B42" s="90">
        <v>45</v>
      </c>
      <c r="C42" s="91">
        <v>854.08333333333337</v>
      </c>
      <c r="D42" s="31">
        <f t="shared" si="1"/>
        <v>436.68426750000003</v>
      </c>
      <c r="E42" s="134">
        <v>1793.0566666666666</v>
      </c>
      <c r="F42" s="30">
        <f t="shared" si="2"/>
        <v>24.354181081839766</v>
      </c>
      <c r="G42" s="89"/>
      <c r="H42" s="89"/>
      <c r="I42" s="89"/>
      <c r="J42" s="89"/>
      <c r="K42" s="89"/>
      <c r="L42" s="48"/>
      <c r="M42" s="5" t="s">
        <v>88</v>
      </c>
      <c r="N42" s="6">
        <v>21516.68</v>
      </c>
      <c r="O42" s="87">
        <f t="shared" si="0"/>
        <v>1793.0566666666666</v>
      </c>
      <c r="P42" s="6">
        <v>20708.66</v>
      </c>
      <c r="Q42" s="6">
        <v>20778.919999999998</v>
      </c>
      <c r="R42" s="6">
        <v>20725.39</v>
      </c>
      <c r="S42" s="6">
        <v>21223.25</v>
      </c>
      <c r="T42" s="6">
        <v>20574.080000000002</v>
      </c>
      <c r="U42" s="6">
        <v>20904.02</v>
      </c>
      <c r="V42" s="6">
        <v>21106.07</v>
      </c>
    </row>
    <row r="43" spans="1:22" ht="30" x14ac:dyDescent="0.25">
      <c r="A43" s="75" t="s">
        <v>317</v>
      </c>
      <c r="B43" s="15" t="s">
        <v>318</v>
      </c>
      <c r="C43" s="31">
        <v>1012.0833333333334</v>
      </c>
      <c r="D43" s="31">
        <f t="shared" si="1"/>
        <v>517.46808750000002</v>
      </c>
      <c r="E43" s="134">
        <v>2119.7208333333333</v>
      </c>
      <c r="F43" s="30">
        <f t="shared" si="2"/>
        <v>24.412086693805986</v>
      </c>
      <c r="G43" s="53"/>
      <c r="H43" s="53"/>
      <c r="I43" s="53"/>
      <c r="J43" s="53"/>
      <c r="K43" s="53"/>
      <c r="L43" s="48"/>
      <c r="M43" s="84" t="s">
        <v>89</v>
      </c>
      <c r="N43" s="6">
        <v>25436.65</v>
      </c>
      <c r="O43" s="87">
        <f t="shared" si="0"/>
        <v>2119.7208333333333</v>
      </c>
      <c r="P43" s="6">
        <v>24754.86</v>
      </c>
      <c r="Q43" s="6">
        <v>25823.08</v>
      </c>
      <c r="R43" s="6">
        <v>26369.040000000001</v>
      </c>
      <c r="S43" s="6">
        <v>26655.360000000001</v>
      </c>
      <c r="T43" s="6">
        <v>25962.9</v>
      </c>
      <c r="U43" s="6">
        <v>26073.66</v>
      </c>
      <c r="V43" s="6">
        <v>22521.69</v>
      </c>
    </row>
    <row r="44" spans="1:22" ht="30" x14ac:dyDescent="0.25">
      <c r="A44" s="75" t="s">
        <v>319</v>
      </c>
      <c r="B44" s="90">
        <v>47</v>
      </c>
      <c r="C44" s="91">
        <v>666.75</v>
      </c>
      <c r="D44" s="31">
        <f t="shared" si="1"/>
        <v>340.90260749999999</v>
      </c>
      <c r="E44" s="134">
        <v>1303.6766666666667</v>
      </c>
      <c r="F44" s="30">
        <f t="shared" si="2"/>
        <v>26.149321853833897</v>
      </c>
      <c r="G44" s="89"/>
      <c r="H44" s="89"/>
      <c r="I44" s="89"/>
      <c r="J44" s="89"/>
      <c r="K44" s="89"/>
      <c r="L44" s="48"/>
      <c r="M44" s="84" t="s">
        <v>90</v>
      </c>
      <c r="N44" s="6">
        <v>15644.12</v>
      </c>
      <c r="O44" s="87">
        <f t="shared" si="0"/>
        <v>1303.6766666666667</v>
      </c>
      <c r="P44" s="6">
        <v>15686.21</v>
      </c>
      <c r="Q44" s="6">
        <v>15611.06</v>
      </c>
      <c r="R44" s="6">
        <v>15985.16</v>
      </c>
      <c r="S44" s="6">
        <v>15712.06</v>
      </c>
      <c r="T44" s="6">
        <v>15507.67</v>
      </c>
      <c r="U44" s="6">
        <v>15002.28</v>
      </c>
      <c r="V44" s="6">
        <v>14815.97</v>
      </c>
    </row>
    <row r="45" spans="1:22" ht="30" x14ac:dyDescent="0.25">
      <c r="A45" s="75" t="s">
        <v>412</v>
      </c>
      <c r="B45" s="90">
        <v>49</v>
      </c>
      <c r="C45" s="91">
        <v>672.08333333333337</v>
      </c>
      <c r="D45" s="31">
        <f t="shared" si="1"/>
        <v>343.62948750000004</v>
      </c>
      <c r="E45" s="134">
        <v>1777.1975</v>
      </c>
      <c r="F45" s="30">
        <f t="shared" si="2"/>
        <v>19.335469890093815</v>
      </c>
      <c r="G45" s="89"/>
      <c r="H45" s="89"/>
      <c r="I45" s="89"/>
      <c r="J45" s="89"/>
      <c r="K45" s="89"/>
      <c r="L45" s="48"/>
      <c r="M45" s="86" t="s">
        <v>91</v>
      </c>
      <c r="N45" s="6">
        <v>21326.37</v>
      </c>
      <c r="O45" s="87">
        <f t="shared" si="0"/>
        <v>1777.1975</v>
      </c>
      <c r="P45" s="6">
        <v>20870.03</v>
      </c>
      <c r="Q45" s="6">
        <v>21392.53</v>
      </c>
      <c r="R45" s="6">
        <v>20895.38</v>
      </c>
      <c r="S45" s="6">
        <v>20891.79</v>
      </c>
      <c r="T45" s="6">
        <v>20215.95</v>
      </c>
      <c r="U45" s="6">
        <v>19893.23</v>
      </c>
      <c r="V45" s="6">
        <v>19449.27</v>
      </c>
    </row>
    <row r="46" spans="1:22" x14ac:dyDescent="0.25">
      <c r="A46" s="75" t="s">
        <v>323</v>
      </c>
      <c r="B46" s="90">
        <v>50</v>
      </c>
      <c r="C46" s="91">
        <v>1335.5</v>
      </c>
      <c r="D46" s="31">
        <f t="shared" si="1"/>
        <v>682.82779500000004</v>
      </c>
      <c r="E46" s="134">
        <v>2466.2108333333331</v>
      </c>
      <c r="F46" s="30">
        <f t="shared" si="2"/>
        <v>27.687324448132816</v>
      </c>
      <c r="G46" s="89"/>
      <c r="H46" s="89"/>
      <c r="I46" s="89"/>
      <c r="J46" s="89"/>
      <c r="K46" s="89"/>
      <c r="L46" s="48"/>
      <c r="M46" s="5" t="s">
        <v>92</v>
      </c>
      <c r="N46" s="6">
        <v>29594.53</v>
      </c>
      <c r="O46" s="87">
        <f t="shared" si="0"/>
        <v>2466.2108333333331</v>
      </c>
      <c r="P46" s="6">
        <v>31491.74</v>
      </c>
      <c r="Q46" s="6">
        <v>31173.49</v>
      </c>
      <c r="R46" s="6">
        <v>32612.51</v>
      </c>
      <c r="S46" s="6">
        <v>32068.76</v>
      </c>
      <c r="T46" s="6">
        <v>32815.65</v>
      </c>
      <c r="U46" s="6">
        <v>31842.42</v>
      </c>
      <c r="V46" s="6">
        <v>35384.639999999999</v>
      </c>
    </row>
    <row r="47" spans="1:22" x14ac:dyDescent="0.25">
      <c r="A47" s="75" t="s">
        <v>325</v>
      </c>
      <c r="B47" s="90">
        <v>51</v>
      </c>
      <c r="C47" s="91">
        <v>2530</v>
      </c>
      <c r="D47" s="31">
        <f t="shared" si="1"/>
        <v>1293.5637000000002</v>
      </c>
      <c r="E47" s="134">
        <v>3124.9233333333336</v>
      </c>
      <c r="F47" s="30">
        <f t="shared" si="2"/>
        <v>41.395053958657115</v>
      </c>
      <c r="G47" s="89"/>
      <c r="H47" s="89"/>
      <c r="I47" s="89"/>
      <c r="J47" s="89"/>
      <c r="K47" s="89"/>
      <c r="L47" s="48"/>
      <c r="M47" s="5" t="s">
        <v>93</v>
      </c>
      <c r="N47" s="6">
        <v>37499.08</v>
      </c>
      <c r="O47" s="87">
        <f t="shared" si="0"/>
        <v>3124.9233333333336</v>
      </c>
      <c r="P47" s="6">
        <v>38291.08</v>
      </c>
      <c r="Q47" s="6">
        <v>37155.480000000003</v>
      </c>
      <c r="R47" s="6">
        <v>40015.86</v>
      </c>
      <c r="S47" s="6">
        <v>39378.07</v>
      </c>
      <c r="T47" s="6">
        <v>38418.839999999997</v>
      </c>
      <c r="U47" s="6">
        <v>36565.339999999997</v>
      </c>
      <c r="V47" s="6">
        <v>34947.5</v>
      </c>
    </row>
    <row r="48" spans="1:22" ht="30" x14ac:dyDescent="0.25">
      <c r="A48" s="75" t="s">
        <v>327</v>
      </c>
      <c r="B48" s="90">
        <v>52</v>
      </c>
      <c r="C48" s="91">
        <v>1296.8333333333333</v>
      </c>
      <c r="D48" s="31">
        <f t="shared" si="1"/>
        <v>663.05791499999998</v>
      </c>
      <c r="E48" s="134">
        <v>2350.1941666666667</v>
      </c>
      <c r="F48" s="30">
        <f t="shared" si="2"/>
        <v>28.212899359733751</v>
      </c>
      <c r="G48" s="89"/>
      <c r="H48" s="89"/>
      <c r="I48" s="89"/>
      <c r="J48" s="89"/>
      <c r="K48" s="89"/>
      <c r="L48" s="48"/>
      <c r="M48" s="5" t="s">
        <v>94</v>
      </c>
      <c r="N48" s="6">
        <v>28202.33</v>
      </c>
      <c r="O48" s="87">
        <f t="shared" si="0"/>
        <v>2350.1941666666667</v>
      </c>
      <c r="P48" s="6">
        <v>28495.81</v>
      </c>
      <c r="Q48" s="6">
        <v>28745.86</v>
      </c>
      <c r="R48" s="6">
        <v>28637.14</v>
      </c>
      <c r="S48" s="6">
        <v>27307.5</v>
      </c>
      <c r="T48" s="6">
        <v>28150.33</v>
      </c>
      <c r="U48" s="6">
        <v>29736.15</v>
      </c>
      <c r="V48" s="6">
        <v>28218.19</v>
      </c>
    </row>
    <row r="49" spans="1:22" x14ac:dyDescent="0.25">
      <c r="A49" s="75" t="s">
        <v>329</v>
      </c>
      <c r="B49" s="15" t="s">
        <v>330</v>
      </c>
      <c r="C49" s="31">
        <v>710.41666666666663</v>
      </c>
      <c r="D49" s="31">
        <f t="shared" si="1"/>
        <v>363.22893749999997</v>
      </c>
      <c r="E49" s="31">
        <v>1404.3758333333333</v>
      </c>
      <c r="F49" s="30">
        <f t="shared" si="2"/>
        <v>25.864083451070492</v>
      </c>
      <c r="G49" s="53"/>
      <c r="H49" s="53"/>
      <c r="I49" s="53"/>
      <c r="J49" s="53"/>
      <c r="K49" s="53"/>
      <c r="L49" s="48"/>
      <c r="M49" s="5" t="s">
        <v>95</v>
      </c>
      <c r="N49" s="6">
        <v>16852.509999999998</v>
      </c>
      <c r="O49" s="87">
        <f t="shared" si="0"/>
        <v>1404.3758333333333</v>
      </c>
      <c r="P49" s="6">
        <v>16407.41</v>
      </c>
      <c r="Q49" s="6">
        <v>16222.22</v>
      </c>
      <c r="R49" s="6">
        <v>16153.41</v>
      </c>
      <c r="S49" s="6">
        <v>16680.89</v>
      </c>
      <c r="T49" s="6">
        <v>15447.43</v>
      </c>
      <c r="U49" s="6">
        <v>14948.82</v>
      </c>
      <c r="V49" s="6">
        <v>15015.21</v>
      </c>
    </row>
    <row r="50" spans="1:22" x14ac:dyDescent="0.25">
      <c r="A50" s="75" t="s">
        <v>331</v>
      </c>
      <c r="B50" s="15" t="s">
        <v>332</v>
      </c>
      <c r="C50" s="31">
        <v>733.75</v>
      </c>
      <c r="D50" s="31">
        <f t="shared" si="1"/>
        <v>375.15903750000001</v>
      </c>
      <c r="E50" s="31">
        <v>1641.8066666666666</v>
      </c>
      <c r="F50" s="30">
        <f t="shared" si="2"/>
        <v>22.850378495640982</v>
      </c>
      <c r="G50" s="53"/>
      <c r="H50" s="53"/>
      <c r="I50" s="53"/>
      <c r="J50" s="53"/>
      <c r="K50" s="53"/>
      <c r="L50" s="48"/>
      <c r="M50" s="5" t="s">
        <v>96</v>
      </c>
      <c r="N50" s="6">
        <v>19701.68</v>
      </c>
      <c r="O50" s="87">
        <f t="shared" si="0"/>
        <v>1641.8066666666666</v>
      </c>
      <c r="P50" s="6">
        <v>19227.77</v>
      </c>
      <c r="Q50" s="6">
        <v>19225.09</v>
      </c>
      <c r="R50" s="6">
        <v>18514.25</v>
      </c>
      <c r="S50" s="6">
        <v>18597.099999999999</v>
      </c>
      <c r="T50" s="6">
        <v>18141.98</v>
      </c>
      <c r="U50" s="6">
        <v>18029.37</v>
      </c>
      <c r="V50" s="6">
        <v>17538.14</v>
      </c>
    </row>
    <row r="51" spans="1:22" x14ac:dyDescent="0.25">
      <c r="A51" s="75" t="s">
        <v>333</v>
      </c>
      <c r="B51" s="15" t="s">
        <v>334</v>
      </c>
      <c r="C51" s="31">
        <v>480.33333333333331</v>
      </c>
      <c r="D51" s="31">
        <f t="shared" si="1"/>
        <v>245.58963</v>
      </c>
      <c r="E51" s="31">
        <v>965.39166666666677</v>
      </c>
      <c r="F51" s="30">
        <f t="shared" si="2"/>
        <v>25.439377454746342</v>
      </c>
      <c r="G51" s="53"/>
      <c r="H51" s="53"/>
      <c r="I51" s="53"/>
      <c r="J51" s="53"/>
      <c r="K51" s="53"/>
      <c r="L51" s="48"/>
      <c r="M51" s="5" t="s">
        <v>97</v>
      </c>
      <c r="N51" s="6">
        <v>11584.7</v>
      </c>
      <c r="O51" s="87">
        <f t="shared" si="0"/>
        <v>965.39166666666677</v>
      </c>
      <c r="P51" s="6">
        <v>11441.57</v>
      </c>
      <c r="Q51" s="6">
        <v>11288.38</v>
      </c>
      <c r="R51" s="6">
        <v>11501.06</v>
      </c>
      <c r="S51" s="6">
        <v>11880.88</v>
      </c>
      <c r="T51" s="6">
        <v>12110.56</v>
      </c>
      <c r="U51" s="6">
        <v>12439.21</v>
      </c>
      <c r="V51" s="6">
        <v>12417.45</v>
      </c>
    </row>
    <row r="52" spans="1:22" x14ac:dyDescent="0.25">
      <c r="A52" s="75" t="s">
        <v>335</v>
      </c>
      <c r="B52" s="15" t="s">
        <v>336</v>
      </c>
      <c r="C52" s="31">
        <v>1141.25</v>
      </c>
      <c r="D52" s="31">
        <f t="shared" si="1"/>
        <v>583.50971249999998</v>
      </c>
      <c r="E52" s="31">
        <v>2645.7474999999999</v>
      </c>
      <c r="F52" s="30">
        <f t="shared" si="2"/>
        <v>22.054625866602919</v>
      </c>
      <c r="G52" s="53"/>
      <c r="H52" s="53"/>
      <c r="I52" s="53"/>
      <c r="J52" s="53"/>
      <c r="K52" s="53"/>
      <c r="L52" s="48"/>
      <c r="M52" s="5" t="s">
        <v>98</v>
      </c>
      <c r="N52" s="6">
        <v>31748.97</v>
      </c>
      <c r="O52" s="87">
        <f t="shared" si="0"/>
        <v>2645.7474999999999</v>
      </c>
      <c r="P52" s="6">
        <v>30948.53</v>
      </c>
      <c r="Q52" s="6">
        <v>31269.4</v>
      </c>
      <c r="R52" s="6">
        <v>31296.080000000002</v>
      </c>
      <c r="S52" s="6">
        <v>31826.69</v>
      </c>
      <c r="T52" s="6">
        <v>31489.01</v>
      </c>
      <c r="U52" s="6">
        <v>30817.47</v>
      </c>
      <c r="V52" s="6">
        <v>30363.25</v>
      </c>
    </row>
    <row r="53" spans="1:22" ht="45" x14ac:dyDescent="0.25">
      <c r="A53" s="75" t="s">
        <v>337</v>
      </c>
      <c r="B53" s="15" t="s">
        <v>338</v>
      </c>
      <c r="C53" s="31">
        <v>1233.25</v>
      </c>
      <c r="D53" s="31">
        <f t="shared" si="1"/>
        <v>630.54839249999998</v>
      </c>
      <c r="E53" s="31">
        <v>2248.7466666666664</v>
      </c>
      <c r="F53" s="30">
        <f t="shared" si="2"/>
        <v>28.039992314237267</v>
      </c>
      <c r="G53" s="53"/>
      <c r="H53" s="53"/>
      <c r="I53" s="53"/>
      <c r="J53" s="53"/>
      <c r="K53" s="53"/>
      <c r="L53" s="48"/>
      <c r="M53" s="5" t="s">
        <v>99</v>
      </c>
      <c r="N53" s="6">
        <v>26984.959999999999</v>
      </c>
      <c r="O53" s="87">
        <f t="shared" si="0"/>
        <v>2248.7466666666664</v>
      </c>
      <c r="P53" s="6">
        <v>26676.63</v>
      </c>
      <c r="Q53" s="6">
        <v>26325.65</v>
      </c>
      <c r="R53" s="6">
        <v>25021.03</v>
      </c>
      <c r="S53" s="6">
        <v>24722.99</v>
      </c>
      <c r="T53" s="6">
        <v>24904.5</v>
      </c>
      <c r="U53" s="6">
        <v>23959.32</v>
      </c>
      <c r="V53" s="6">
        <v>25773.91</v>
      </c>
    </row>
    <row r="54" spans="1:22" x14ac:dyDescent="0.25">
      <c r="A54" s="75" t="s">
        <v>339</v>
      </c>
      <c r="B54" s="15" t="s">
        <v>340</v>
      </c>
      <c r="C54" s="31">
        <v>1413.0833333333333</v>
      </c>
      <c r="D54" s="31">
        <f t="shared" si="1"/>
        <v>722.49537750000002</v>
      </c>
      <c r="E54" s="31">
        <v>3225.1966666666667</v>
      </c>
      <c r="F54" s="30">
        <f t="shared" si="2"/>
        <v>22.401591349984859</v>
      </c>
      <c r="G54" s="53"/>
      <c r="H54" s="53"/>
      <c r="I54" s="53"/>
      <c r="J54" s="53"/>
      <c r="K54" s="53"/>
      <c r="L54" s="48"/>
      <c r="M54" s="5" t="s">
        <v>100</v>
      </c>
      <c r="N54" s="6">
        <v>38702.36</v>
      </c>
      <c r="O54" s="87">
        <f t="shared" si="0"/>
        <v>3225.1966666666667</v>
      </c>
      <c r="P54" s="6">
        <v>36328.53</v>
      </c>
      <c r="Q54" s="6">
        <v>35511.82</v>
      </c>
      <c r="R54" s="6">
        <v>34600.769999999997</v>
      </c>
      <c r="S54" s="6">
        <v>34979.08</v>
      </c>
      <c r="T54" s="6">
        <v>34299.72</v>
      </c>
      <c r="U54" s="6">
        <v>33317.68</v>
      </c>
      <c r="V54" s="6">
        <v>33516.86</v>
      </c>
    </row>
    <row r="55" spans="1:22" x14ac:dyDescent="0.25">
      <c r="A55" s="75" t="s">
        <v>341</v>
      </c>
      <c r="B55" s="15" t="s">
        <v>342</v>
      </c>
      <c r="C55" s="31">
        <v>1565.9166666666667</v>
      </c>
      <c r="D55" s="31">
        <f t="shared" si="1"/>
        <v>800.63753250000002</v>
      </c>
      <c r="E55" s="31">
        <v>3536.16</v>
      </c>
      <c r="F55" s="30">
        <f t="shared" si="2"/>
        <v>22.641439654879871</v>
      </c>
      <c r="G55" s="53"/>
      <c r="H55" s="53"/>
      <c r="I55" s="53"/>
      <c r="J55" s="53"/>
      <c r="K55" s="53"/>
      <c r="L55" s="48"/>
      <c r="M55" s="5" t="s">
        <v>101</v>
      </c>
      <c r="N55" s="6">
        <v>42433.919999999998</v>
      </c>
      <c r="O55" s="87">
        <f t="shared" si="0"/>
        <v>3536.16</v>
      </c>
      <c r="P55" s="6">
        <v>42735.99</v>
      </c>
      <c r="Q55" s="6">
        <v>43180.32</v>
      </c>
      <c r="R55" s="6">
        <v>42667.73</v>
      </c>
      <c r="S55" s="6">
        <v>42525.919999999998</v>
      </c>
      <c r="T55" s="6">
        <v>41842.29</v>
      </c>
      <c r="U55" s="6">
        <v>42485.23</v>
      </c>
      <c r="V55" s="6">
        <v>40265.279999999999</v>
      </c>
    </row>
    <row r="56" spans="1:22" ht="30" x14ac:dyDescent="0.25">
      <c r="A56" s="75" t="s">
        <v>343</v>
      </c>
      <c r="B56" s="15" t="s">
        <v>344</v>
      </c>
      <c r="C56" s="31">
        <v>2705.5833333333335</v>
      </c>
      <c r="D56" s="31">
        <f t="shared" si="1"/>
        <v>1383.3377025000002</v>
      </c>
      <c r="E56" s="31">
        <v>2623.6166666666668</v>
      </c>
      <c r="F56" s="30">
        <f t="shared" si="2"/>
        <v>52.726365100338604</v>
      </c>
      <c r="G56" s="53"/>
      <c r="H56" s="53"/>
      <c r="I56" s="53"/>
      <c r="J56" s="53"/>
      <c r="K56" s="53"/>
      <c r="L56" s="48"/>
      <c r="M56" s="5" t="s">
        <v>102</v>
      </c>
      <c r="N56" s="6">
        <v>31483.4</v>
      </c>
      <c r="O56" s="87">
        <f t="shared" si="0"/>
        <v>2623.6166666666668</v>
      </c>
      <c r="P56" s="6">
        <v>31461.200000000001</v>
      </c>
      <c r="Q56" s="6">
        <v>31473.15</v>
      </c>
      <c r="R56" s="6">
        <v>30527.759999999998</v>
      </c>
      <c r="S56" s="6">
        <v>30340.81</v>
      </c>
      <c r="T56" s="6">
        <v>29896.86</v>
      </c>
      <c r="U56" s="6">
        <v>28835.9</v>
      </c>
      <c r="V56" s="6">
        <v>27765.68</v>
      </c>
    </row>
    <row r="57" spans="1:22" x14ac:dyDescent="0.25">
      <c r="A57" s="75" t="s">
        <v>345</v>
      </c>
      <c r="B57" s="15" t="s">
        <v>346</v>
      </c>
      <c r="C57" s="31">
        <v>1580.1666666666667</v>
      </c>
      <c r="D57" s="31">
        <f t="shared" si="1"/>
        <v>807.92341500000009</v>
      </c>
      <c r="E57" s="31">
        <v>2226.1383333333333</v>
      </c>
      <c r="F57" s="30">
        <f t="shared" si="2"/>
        <v>36.292597045855942</v>
      </c>
      <c r="G57" s="53"/>
      <c r="H57" s="53"/>
      <c r="I57" s="53"/>
      <c r="J57" s="53"/>
      <c r="K57" s="53"/>
      <c r="L57" s="48"/>
      <c r="M57" s="5" t="s">
        <v>103</v>
      </c>
      <c r="N57" s="6">
        <v>26713.66</v>
      </c>
      <c r="O57" s="87">
        <f t="shared" si="0"/>
        <v>2226.1383333333333</v>
      </c>
      <c r="P57" s="6">
        <v>26729.040000000001</v>
      </c>
      <c r="Q57" s="6">
        <v>26340.01</v>
      </c>
      <c r="R57" s="6">
        <v>27949.08</v>
      </c>
      <c r="S57" s="6">
        <v>25737.32</v>
      </c>
      <c r="T57" s="6">
        <v>24723.33</v>
      </c>
      <c r="U57" s="6">
        <v>23398.63</v>
      </c>
      <c r="V57" s="6">
        <v>24827.4</v>
      </c>
    </row>
    <row r="58" spans="1:22" ht="45" x14ac:dyDescent="0.25">
      <c r="A58" s="75" t="s">
        <v>347</v>
      </c>
      <c r="B58" s="15" t="s">
        <v>348</v>
      </c>
      <c r="C58" s="31">
        <v>1652.4166666666667</v>
      </c>
      <c r="D58" s="31">
        <f t="shared" si="1"/>
        <v>844.86411750000002</v>
      </c>
      <c r="E58" s="31">
        <v>4183.47</v>
      </c>
      <c r="F58" s="30">
        <f t="shared" si="2"/>
        <v>20.195295233382812</v>
      </c>
      <c r="G58" s="53"/>
      <c r="H58" s="53"/>
      <c r="I58" s="53"/>
      <c r="J58" s="53"/>
      <c r="K58" s="53"/>
      <c r="L58" s="48"/>
      <c r="M58" s="5" t="s">
        <v>104</v>
      </c>
      <c r="N58" s="6">
        <v>50201.64</v>
      </c>
      <c r="O58" s="87">
        <f t="shared" si="0"/>
        <v>4183.47</v>
      </c>
      <c r="P58" s="6">
        <v>48760.42</v>
      </c>
      <c r="Q58" s="6">
        <v>47882.48</v>
      </c>
      <c r="R58" s="6">
        <v>51963.32</v>
      </c>
      <c r="S58" s="6">
        <v>49379.839999999997</v>
      </c>
      <c r="T58" s="6">
        <v>48926.32</v>
      </c>
      <c r="U58" s="6">
        <v>46992.93</v>
      </c>
      <c r="V58" s="6">
        <v>46951.35</v>
      </c>
    </row>
    <row r="59" spans="1:22" ht="30" x14ac:dyDescent="0.25">
      <c r="A59" s="75" t="s">
        <v>349</v>
      </c>
      <c r="B59" s="15" t="s">
        <v>350</v>
      </c>
      <c r="C59" s="31">
        <v>1956.5</v>
      </c>
      <c r="D59" s="31">
        <f t="shared" si="1"/>
        <v>1000.338885</v>
      </c>
      <c r="E59" s="31">
        <v>3028.1116666666662</v>
      </c>
      <c r="F59" s="30">
        <f t="shared" si="2"/>
        <v>33.035072517691169</v>
      </c>
      <c r="G59" s="53"/>
      <c r="H59" s="53"/>
      <c r="I59" s="53"/>
      <c r="J59" s="53"/>
      <c r="K59" s="53"/>
      <c r="L59" s="48"/>
      <c r="M59" s="5" t="s">
        <v>105</v>
      </c>
      <c r="N59" s="6">
        <v>36337.339999999997</v>
      </c>
      <c r="O59" s="87">
        <f t="shared" si="0"/>
        <v>3028.1116666666662</v>
      </c>
      <c r="P59" s="6">
        <v>36255.75</v>
      </c>
      <c r="Q59" s="6">
        <v>36022.15</v>
      </c>
      <c r="R59" s="6">
        <v>35221.040000000001</v>
      </c>
      <c r="S59" s="6">
        <v>34977.71</v>
      </c>
      <c r="T59" s="6">
        <v>34518.32</v>
      </c>
      <c r="U59" s="6">
        <v>34072.97</v>
      </c>
      <c r="V59" s="6">
        <v>33611.47</v>
      </c>
    </row>
    <row r="60" spans="1:22" ht="30" x14ac:dyDescent="0.25">
      <c r="A60" s="75" t="s">
        <v>351</v>
      </c>
      <c r="B60" s="15" t="s">
        <v>352</v>
      </c>
      <c r="C60" s="31">
        <v>1018.6666666666666</v>
      </c>
      <c r="D60" s="31">
        <f t="shared" si="1"/>
        <v>520.83407999999997</v>
      </c>
      <c r="E60" s="31">
        <v>2469.000833333333</v>
      </c>
      <c r="F60" s="30">
        <f t="shared" si="2"/>
        <v>21.094933341793798</v>
      </c>
      <c r="G60" s="53"/>
      <c r="H60" s="53"/>
      <c r="I60" s="53"/>
      <c r="J60" s="53"/>
      <c r="K60" s="53"/>
      <c r="L60" s="48"/>
      <c r="M60" s="5" t="s">
        <v>106</v>
      </c>
      <c r="N60" s="6">
        <v>29628.01</v>
      </c>
      <c r="O60" s="87">
        <f t="shared" si="0"/>
        <v>2469.000833333333</v>
      </c>
      <c r="P60" s="6">
        <v>29763.84</v>
      </c>
      <c r="Q60" s="6">
        <v>29181.13</v>
      </c>
      <c r="R60" s="6">
        <v>30576.9</v>
      </c>
      <c r="S60" s="6">
        <v>30069.27</v>
      </c>
      <c r="T60" s="6">
        <v>27285.26</v>
      </c>
      <c r="U60" s="6">
        <v>26690.720000000001</v>
      </c>
      <c r="V60" s="6">
        <v>27664.37</v>
      </c>
    </row>
    <row r="61" spans="1:22" x14ac:dyDescent="0.25">
      <c r="A61" s="75" t="s">
        <v>31</v>
      </c>
      <c r="B61" s="15" t="s">
        <v>353</v>
      </c>
      <c r="C61" s="31">
        <v>832.58333333333337</v>
      </c>
      <c r="D61" s="31">
        <f t="shared" si="1"/>
        <v>425.69153250000005</v>
      </c>
      <c r="E61" s="31">
        <v>1682.2941666666666</v>
      </c>
      <c r="F61" s="30">
        <f t="shared" si="2"/>
        <v>25.304226866783608</v>
      </c>
      <c r="G61" s="53"/>
      <c r="H61" s="53"/>
      <c r="I61" s="53"/>
      <c r="J61" s="53"/>
      <c r="K61" s="53"/>
      <c r="L61" s="48"/>
      <c r="M61" s="5" t="s">
        <v>13</v>
      </c>
      <c r="N61" s="6">
        <v>20187.53</v>
      </c>
      <c r="O61" s="87">
        <f t="shared" si="0"/>
        <v>1682.2941666666666</v>
      </c>
      <c r="P61" s="6">
        <v>19488.52</v>
      </c>
      <c r="Q61" s="6">
        <v>20262.18</v>
      </c>
      <c r="R61" s="6">
        <v>21086.75</v>
      </c>
      <c r="S61" s="6">
        <v>21587.82</v>
      </c>
      <c r="T61" s="6">
        <v>20978.43</v>
      </c>
      <c r="U61" s="6">
        <v>19569.28</v>
      </c>
      <c r="V61" s="6">
        <v>20037.72</v>
      </c>
    </row>
    <row r="62" spans="1:22" x14ac:dyDescent="0.25">
      <c r="A62" s="75" t="s">
        <v>354</v>
      </c>
      <c r="B62" s="15" t="s">
        <v>355</v>
      </c>
      <c r="C62" s="31">
        <v>1130.9166666666667</v>
      </c>
      <c r="D62" s="31">
        <f t="shared" si="1"/>
        <v>578.22638250000011</v>
      </c>
      <c r="E62" s="31">
        <v>2194.8375000000001</v>
      </c>
      <c r="F62" s="30">
        <f t="shared" si="2"/>
        <v>26.344837943583528</v>
      </c>
      <c r="G62" s="53"/>
      <c r="H62" s="53"/>
      <c r="I62" s="53"/>
      <c r="J62" s="53"/>
      <c r="K62" s="53"/>
      <c r="L62" s="48"/>
      <c r="M62" s="5" t="s">
        <v>107</v>
      </c>
      <c r="N62" s="6">
        <v>26338.05</v>
      </c>
      <c r="O62" s="87">
        <f t="shared" si="0"/>
        <v>2194.8375000000001</v>
      </c>
      <c r="P62" s="6">
        <v>24630.22</v>
      </c>
      <c r="Q62" s="6">
        <v>23991.54</v>
      </c>
      <c r="R62" s="6">
        <v>24285.06</v>
      </c>
      <c r="S62" s="6">
        <v>24338.63</v>
      </c>
      <c r="T62" s="6">
        <v>24465.73</v>
      </c>
      <c r="U62" s="6">
        <v>24568.29</v>
      </c>
      <c r="V62" s="6">
        <v>24833.99</v>
      </c>
    </row>
    <row r="63" spans="1:22" ht="30" x14ac:dyDescent="0.25">
      <c r="A63" s="75" t="s">
        <v>356</v>
      </c>
      <c r="B63" s="15" t="s">
        <v>357</v>
      </c>
      <c r="C63" s="31">
        <v>1617.0833333333333</v>
      </c>
      <c r="D63" s="31">
        <f t="shared" si="1"/>
        <v>826.79853749999995</v>
      </c>
      <c r="E63" s="31">
        <v>2337.3683333333333</v>
      </c>
      <c r="F63" s="30">
        <f t="shared" si="2"/>
        <v>35.37305292062797</v>
      </c>
      <c r="G63" s="53"/>
      <c r="H63" s="53"/>
      <c r="I63" s="53"/>
      <c r="J63" s="53"/>
      <c r="K63" s="53"/>
      <c r="L63" s="48"/>
      <c r="M63" s="5" t="s">
        <v>108</v>
      </c>
      <c r="N63" s="6">
        <v>28048.42</v>
      </c>
      <c r="O63" s="87">
        <f t="shared" si="0"/>
        <v>2337.3683333333333</v>
      </c>
      <c r="P63" s="6">
        <v>28807.97</v>
      </c>
      <c r="Q63" s="6">
        <v>29407.56</v>
      </c>
      <c r="R63" s="6">
        <v>27033.7</v>
      </c>
      <c r="S63" s="6">
        <v>28922.91</v>
      </c>
      <c r="T63" s="6">
        <v>29767.58</v>
      </c>
      <c r="U63" s="6">
        <v>29650.66</v>
      </c>
      <c r="V63" s="6">
        <v>25660.34</v>
      </c>
    </row>
    <row r="64" spans="1:22" ht="30" x14ac:dyDescent="0.25">
      <c r="A64" s="75" t="s">
        <v>358</v>
      </c>
      <c r="B64" s="15" t="s">
        <v>359</v>
      </c>
      <c r="C64" s="31">
        <v>1453.0833333333333</v>
      </c>
      <c r="D64" s="31">
        <f t="shared" si="1"/>
        <v>742.9469775</v>
      </c>
      <c r="E64" s="31">
        <v>2611.835</v>
      </c>
      <c r="F64" s="30">
        <f t="shared" si="2"/>
        <v>28.445402466082275</v>
      </c>
      <c r="G64" s="53"/>
      <c r="H64" s="53"/>
      <c r="I64" s="53"/>
      <c r="J64" s="53"/>
      <c r="K64" s="53"/>
      <c r="L64" s="48"/>
      <c r="M64" s="5" t="s">
        <v>109</v>
      </c>
      <c r="N64" s="6">
        <v>31342.02</v>
      </c>
      <c r="O64" s="87">
        <f t="shared" si="0"/>
        <v>2611.835</v>
      </c>
      <c r="P64" s="6">
        <v>30577.66</v>
      </c>
      <c r="Q64" s="6">
        <v>30220.560000000001</v>
      </c>
      <c r="R64" s="6">
        <v>29223.84</v>
      </c>
      <c r="S64" s="6">
        <v>27973.24</v>
      </c>
      <c r="T64" s="6">
        <v>27337.55</v>
      </c>
      <c r="U64" s="6">
        <v>27097.38</v>
      </c>
      <c r="V64" s="6">
        <v>24975.19</v>
      </c>
    </row>
    <row r="65" spans="1:22" x14ac:dyDescent="0.25">
      <c r="A65" s="75" t="s">
        <v>360</v>
      </c>
      <c r="B65" s="15" t="s">
        <v>361</v>
      </c>
      <c r="C65" s="31">
        <v>1077.1666666666667</v>
      </c>
      <c r="D65" s="31">
        <f t="shared" si="1"/>
        <v>550.74454500000002</v>
      </c>
      <c r="E65" s="31">
        <v>2499.8908333333334</v>
      </c>
      <c r="F65" s="30">
        <f t="shared" si="2"/>
        <v>22.030743809146333</v>
      </c>
      <c r="G65" s="53"/>
      <c r="H65" s="53"/>
      <c r="I65" s="53"/>
      <c r="J65" s="53"/>
      <c r="K65" s="53"/>
      <c r="L65" s="48"/>
      <c r="M65" s="5" t="s">
        <v>110</v>
      </c>
      <c r="N65" s="6">
        <v>29998.69</v>
      </c>
      <c r="O65" s="87">
        <f t="shared" si="0"/>
        <v>2499.8908333333334</v>
      </c>
      <c r="P65" s="6">
        <v>30438.37</v>
      </c>
      <c r="Q65" s="6">
        <v>29193.19</v>
      </c>
      <c r="R65" s="6">
        <v>28857.63</v>
      </c>
      <c r="S65" s="6">
        <v>29490.41</v>
      </c>
      <c r="T65" s="6">
        <v>29057.25</v>
      </c>
      <c r="U65" s="6">
        <v>29363.43</v>
      </c>
      <c r="V65" s="6">
        <v>30491.23</v>
      </c>
    </row>
    <row r="66" spans="1:22" x14ac:dyDescent="0.25">
      <c r="A66" s="75" t="s">
        <v>362</v>
      </c>
      <c r="B66" s="15" t="s">
        <v>363</v>
      </c>
      <c r="C66" s="31">
        <v>1358.8333333333333</v>
      </c>
      <c r="D66" s="31">
        <f t="shared" si="1"/>
        <v>694.75789499999996</v>
      </c>
      <c r="E66" s="31">
        <v>1947.1724999999999</v>
      </c>
      <c r="F66" s="30">
        <f t="shared" si="2"/>
        <v>35.68034650242852</v>
      </c>
      <c r="G66" s="53"/>
      <c r="H66" s="53"/>
      <c r="I66" s="53"/>
      <c r="J66" s="53"/>
      <c r="K66" s="53"/>
      <c r="L66" s="48"/>
      <c r="M66" s="5" t="s">
        <v>111</v>
      </c>
      <c r="N66" s="6">
        <v>23366.07</v>
      </c>
      <c r="O66" s="87">
        <f t="shared" si="0"/>
        <v>1947.1724999999999</v>
      </c>
      <c r="P66" s="6">
        <v>23490.799999999999</v>
      </c>
      <c r="Q66" s="6">
        <v>24537.13</v>
      </c>
      <c r="R66" s="6">
        <v>24486.97</v>
      </c>
      <c r="S66" s="6">
        <v>26283.14</v>
      </c>
      <c r="T66" s="6">
        <v>25146.37</v>
      </c>
      <c r="U66" s="6">
        <v>25648.6</v>
      </c>
      <c r="V66" s="6">
        <v>26065.56</v>
      </c>
    </row>
    <row r="67" spans="1:22" ht="26.25" x14ac:dyDescent="0.25">
      <c r="A67" s="75" t="s">
        <v>364</v>
      </c>
      <c r="B67" s="15" t="s">
        <v>365</v>
      </c>
      <c r="C67" s="31">
        <v>1550.1666666666667</v>
      </c>
      <c r="D67" s="31">
        <f t="shared" si="1"/>
        <v>792.58471500000007</v>
      </c>
      <c r="E67" s="31">
        <v>1959.0683333333334</v>
      </c>
      <c r="F67" s="30">
        <f t="shared" si="2"/>
        <v>40.457226606864999</v>
      </c>
      <c r="G67" s="53"/>
      <c r="H67" s="53"/>
      <c r="I67" s="53"/>
      <c r="J67" s="53"/>
      <c r="K67" s="53"/>
      <c r="L67" s="48"/>
      <c r="M67" s="5" t="s">
        <v>112</v>
      </c>
      <c r="N67" s="6">
        <v>23508.82</v>
      </c>
      <c r="O67" s="87">
        <f t="shared" si="0"/>
        <v>1959.0683333333334</v>
      </c>
      <c r="P67" s="6">
        <v>22733.37</v>
      </c>
      <c r="Q67" s="6">
        <v>22492.94</v>
      </c>
      <c r="R67" s="6">
        <v>21324.85</v>
      </c>
      <c r="S67" s="6">
        <v>21148.25</v>
      </c>
      <c r="T67" s="6">
        <v>20289.96</v>
      </c>
      <c r="U67" s="6">
        <v>19202.48</v>
      </c>
      <c r="V67" s="6">
        <v>16925.38</v>
      </c>
    </row>
    <row r="68" spans="1:22" x14ac:dyDescent="0.25">
      <c r="A68" s="75" t="s">
        <v>366</v>
      </c>
      <c r="B68" s="15" t="s">
        <v>367</v>
      </c>
      <c r="C68" s="31">
        <v>521.33333333333337</v>
      </c>
      <c r="D68" s="31">
        <f t="shared" si="1"/>
        <v>266.55252000000002</v>
      </c>
      <c r="E68" s="31">
        <v>1054.6875</v>
      </c>
      <c r="F68" s="30">
        <f t="shared" si="2"/>
        <v>25.273127822222225</v>
      </c>
      <c r="G68" s="53"/>
      <c r="H68" s="53"/>
      <c r="I68" s="53"/>
      <c r="J68" s="53"/>
      <c r="K68" s="53"/>
      <c r="L68" s="48"/>
      <c r="M68" s="5" t="s">
        <v>113</v>
      </c>
      <c r="N68" s="6">
        <v>12656.25</v>
      </c>
      <c r="O68" s="87">
        <f t="shared" si="0"/>
        <v>1054.6875</v>
      </c>
      <c r="P68" s="6">
        <v>12501.57</v>
      </c>
      <c r="Q68" s="6">
        <v>12475.76</v>
      </c>
      <c r="R68" s="6">
        <v>12621.26</v>
      </c>
      <c r="S68" s="6">
        <v>12714.81</v>
      </c>
      <c r="T68" s="6">
        <v>12693.13</v>
      </c>
      <c r="U68" s="6">
        <v>13140.6</v>
      </c>
      <c r="V68" s="6">
        <v>13615.95</v>
      </c>
    </row>
    <row r="69" spans="1:22" x14ac:dyDescent="0.25">
      <c r="A69" s="75" t="s">
        <v>368</v>
      </c>
      <c r="B69" s="15" t="s">
        <v>369</v>
      </c>
      <c r="C69" s="31">
        <v>964.08333333333337</v>
      </c>
      <c r="D69" s="31">
        <f t="shared" si="1"/>
        <v>492.92616750000002</v>
      </c>
      <c r="E69" s="31">
        <v>1838.8883333333333</v>
      </c>
      <c r="F69" s="30">
        <f t="shared" si="2"/>
        <v>26.805660711679973</v>
      </c>
      <c r="G69" s="53"/>
      <c r="H69" s="53"/>
      <c r="I69" s="53"/>
      <c r="J69" s="53"/>
      <c r="K69" s="53"/>
      <c r="L69" s="48"/>
      <c r="M69" s="5" t="s">
        <v>114</v>
      </c>
      <c r="N69" s="6">
        <v>22066.66</v>
      </c>
      <c r="O69" s="87">
        <f t="shared" si="0"/>
        <v>1838.8883333333333</v>
      </c>
      <c r="P69" s="6">
        <v>22287.95</v>
      </c>
      <c r="Q69" s="6">
        <v>22434.19</v>
      </c>
      <c r="R69" s="6">
        <v>21603.119999999999</v>
      </c>
      <c r="S69" s="6">
        <v>21058.93</v>
      </c>
      <c r="T69" s="6">
        <v>20451.03</v>
      </c>
      <c r="U69" s="6">
        <v>20777.240000000002</v>
      </c>
      <c r="V69" s="6">
        <v>19004.7</v>
      </c>
    </row>
    <row r="70" spans="1:22" ht="30" x14ac:dyDescent="0.25">
      <c r="A70" s="75" t="s">
        <v>370</v>
      </c>
      <c r="B70" s="15" t="s">
        <v>371</v>
      </c>
      <c r="C70" s="31">
        <v>1219</v>
      </c>
      <c r="D70" s="31">
        <f t="shared" si="1"/>
        <v>623.26251000000002</v>
      </c>
      <c r="E70" s="31">
        <v>1437.1966666666667</v>
      </c>
      <c r="F70" s="30">
        <f t="shared" si="2"/>
        <v>43.366542969067098</v>
      </c>
      <c r="G70" s="53"/>
      <c r="H70" s="53"/>
      <c r="I70" s="53"/>
      <c r="J70" s="53"/>
      <c r="K70" s="53"/>
      <c r="L70" s="48"/>
      <c r="M70" s="5" t="s">
        <v>115</v>
      </c>
      <c r="N70" s="6">
        <v>17246.36</v>
      </c>
      <c r="O70" s="87">
        <f t="shared" si="0"/>
        <v>1437.1966666666667</v>
      </c>
      <c r="P70" s="6">
        <v>17077.79</v>
      </c>
      <c r="Q70" s="6">
        <v>16261.93</v>
      </c>
      <c r="R70" s="6">
        <v>16134.02</v>
      </c>
      <c r="S70" s="6">
        <v>16484.52</v>
      </c>
      <c r="T70" s="6">
        <v>15469.81</v>
      </c>
      <c r="U70" s="6">
        <v>15415.48</v>
      </c>
      <c r="V70" s="6">
        <v>15482.51</v>
      </c>
    </row>
    <row r="71" spans="1:22" ht="45" x14ac:dyDescent="0.25">
      <c r="A71" s="75" t="s">
        <v>372</v>
      </c>
      <c r="B71" s="15" t="s">
        <v>373</v>
      </c>
      <c r="C71" s="31">
        <v>796.91666666666663</v>
      </c>
      <c r="D71" s="31">
        <f t="shared" si="1"/>
        <v>407.45552249999997</v>
      </c>
      <c r="E71" s="31">
        <v>1832.3325000000002</v>
      </c>
      <c r="F71" s="30">
        <f t="shared" si="2"/>
        <v>22.236986054659834</v>
      </c>
      <c r="G71" s="53"/>
      <c r="H71" s="53"/>
      <c r="I71" s="53"/>
      <c r="J71" s="53"/>
      <c r="K71" s="53"/>
      <c r="L71" s="48"/>
      <c r="M71" s="5" t="s">
        <v>116</v>
      </c>
      <c r="N71" s="6">
        <v>21987.99</v>
      </c>
      <c r="O71" s="87">
        <f t="shared" si="0"/>
        <v>1832.3325000000002</v>
      </c>
      <c r="P71" s="6">
        <v>21218.16</v>
      </c>
      <c r="Q71" s="6">
        <v>21028.32</v>
      </c>
      <c r="R71" s="6">
        <v>21642.09</v>
      </c>
      <c r="S71" s="6">
        <v>21212.880000000001</v>
      </c>
      <c r="T71" s="6">
        <v>20496.29</v>
      </c>
      <c r="U71" s="6">
        <v>20608.77</v>
      </c>
      <c r="V71" s="6">
        <v>21181.78</v>
      </c>
    </row>
    <row r="72" spans="1:22" x14ac:dyDescent="0.25">
      <c r="A72" s="75" t="s">
        <v>374</v>
      </c>
      <c r="B72" s="15" t="s">
        <v>375</v>
      </c>
      <c r="C72" s="31">
        <v>514.83333333333337</v>
      </c>
      <c r="D72" s="31">
        <f t="shared" si="1"/>
        <v>263.22913500000004</v>
      </c>
      <c r="E72" s="31">
        <v>1511.0866666666668</v>
      </c>
      <c r="F72" s="30">
        <f t="shared" si="2"/>
        <v>17.419856902096946</v>
      </c>
      <c r="G72" s="53"/>
      <c r="H72" s="53"/>
      <c r="I72" s="53"/>
      <c r="J72" s="53"/>
      <c r="K72" s="53"/>
      <c r="L72" s="48"/>
      <c r="M72" s="5" t="s">
        <v>117</v>
      </c>
      <c r="N72" s="6">
        <v>18133.04</v>
      </c>
      <c r="O72" s="87">
        <f t="shared" si="0"/>
        <v>1511.0866666666668</v>
      </c>
      <c r="P72" s="6">
        <v>18307.02</v>
      </c>
      <c r="Q72" s="6">
        <v>18240.009999999998</v>
      </c>
      <c r="R72" s="6">
        <v>18507.09</v>
      </c>
      <c r="S72" s="6">
        <v>18244.59</v>
      </c>
      <c r="T72" s="6">
        <v>17840.599999999999</v>
      </c>
      <c r="U72" s="6">
        <v>17927.43</v>
      </c>
      <c r="V72" s="6">
        <v>18240</v>
      </c>
    </row>
    <row r="73" spans="1:22" ht="30" x14ac:dyDescent="0.25">
      <c r="A73" s="75" t="s">
        <v>376</v>
      </c>
      <c r="B73" s="15" t="s">
        <v>377</v>
      </c>
      <c r="C73" s="31">
        <v>486.5</v>
      </c>
      <c r="D73" s="31">
        <f t="shared" si="1"/>
        <v>248.74258500000002</v>
      </c>
      <c r="E73" s="31">
        <v>956.07333333333327</v>
      </c>
      <c r="F73" s="30">
        <f t="shared" si="2"/>
        <v>26.017103116218426</v>
      </c>
      <c r="G73" s="53"/>
      <c r="H73" s="53"/>
      <c r="I73" s="53"/>
      <c r="J73" s="53"/>
      <c r="K73" s="53"/>
      <c r="L73" s="48"/>
      <c r="M73" s="5" t="s">
        <v>118</v>
      </c>
      <c r="N73" s="6">
        <v>11472.88</v>
      </c>
      <c r="O73" s="87">
        <f t="shared" ref="O73:O86" si="3">(N73/12)</f>
        <v>956.07333333333327</v>
      </c>
      <c r="P73" s="6">
        <v>11595.03</v>
      </c>
      <c r="Q73" s="6">
        <v>11327.87</v>
      </c>
      <c r="R73" s="6">
        <v>11808.63</v>
      </c>
      <c r="S73" s="6">
        <v>12275.92</v>
      </c>
      <c r="T73" s="6">
        <v>12257.39</v>
      </c>
      <c r="U73" s="6">
        <v>12737.87</v>
      </c>
      <c r="V73" s="6">
        <v>11482.1</v>
      </c>
    </row>
    <row r="74" spans="1:22" ht="45" x14ac:dyDescent="0.25">
      <c r="A74" s="75" t="s">
        <v>378</v>
      </c>
      <c r="B74" s="15" t="s">
        <v>379</v>
      </c>
      <c r="C74" s="31">
        <v>1196.1666666666667</v>
      </c>
      <c r="D74" s="31">
        <f t="shared" si="1"/>
        <v>611.58805500000005</v>
      </c>
      <c r="E74" s="31">
        <v>1465.0258333333334</v>
      </c>
      <c r="F74" s="30">
        <f t="shared" si="2"/>
        <v>41.74588878125585</v>
      </c>
      <c r="G74" s="53"/>
      <c r="H74" s="53"/>
      <c r="I74" s="53"/>
      <c r="J74" s="53"/>
      <c r="K74" s="53"/>
      <c r="L74" s="48"/>
      <c r="M74" s="5" t="s">
        <v>119</v>
      </c>
      <c r="N74" s="6">
        <v>17580.310000000001</v>
      </c>
      <c r="O74" s="87">
        <f t="shared" si="3"/>
        <v>1465.0258333333334</v>
      </c>
      <c r="P74" s="6">
        <v>17753.990000000002</v>
      </c>
      <c r="Q74" s="6">
        <v>18246.05</v>
      </c>
      <c r="R74" s="6">
        <v>18630.93</v>
      </c>
      <c r="S74" s="6">
        <v>17857.689999999999</v>
      </c>
      <c r="T74" s="6">
        <v>16727.53</v>
      </c>
      <c r="U74" s="6">
        <v>16300.84</v>
      </c>
      <c r="V74" s="6">
        <v>18405.82</v>
      </c>
    </row>
    <row r="75" spans="1:22" ht="26.25" x14ac:dyDescent="0.25">
      <c r="A75" s="75" t="s">
        <v>33</v>
      </c>
      <c r="B75" s="15" t="s">
        <v>380</v>
      </c>
      <c r="C75" s="31">
        <v>1002.9166666666666</v>
      </c>
      <c r="D75" s="31">
        <f t="shared" ref="D75:D86" si="4">(C75*0.51129)</f>
        <v>512.78126250000003</v>
      </c>
      <c r="E75" s="31">
        <v>2301.6875</v>
      </c>
      <c r="F75" s="30">
        <f t="shared" ref="F75:F86" si="5">(D75/E75)*100</f>
        <v>22.278491867379913</v>
      </c>
      <c r="G75" s="53"/>
      <c r="H75" s="53"/>
      <c r="I75" s="53"/>
      <c r="J75" s="53"/>
      <c r="K75" s="53"/>
      <c r="L75" s="48"/>
      <c r="M75" s="5" t="s">
        <v>120</v>
      </c>
      <c r="N75" s="6">
        <v>27620.25</v>
      </c>
      <c r="O75" s="87">
        <f t="shared" si="3"/>
        <v>2301.6875</v>
      </c>
      <c r="P75" s="6">
        <v>26924.44</v>
      </c>
      <c r="Q75" s="6">
        <v>26710.89</v>
      </c>
      <c r="R75" s="6">
        <v>25888.81</v>
      </c>
      <c r="S75" s="6">
        <v>26777.88</v>
      </c>
      <c r="T75" s="6">
        <v>27133.040000000001</v>
      </c>
      <c r="U75" s="6">
        <v>27164.89</v>
      </c>
      <c r="V75" s="6">
        <v>26418.75</v>
      </c>
    </row>
    <row r="76" spans="1:22" x14ac:dyDescent="0.25">
      <c r="A76" s="75" t="s">
        <v>34</v>
      </c>
      <c r="B76" s="15" t="s">
        <v>381</v>
      </c>
      <c r="C76" s="31">
        <v>865.91666666666663</v>
      </c>
      <c r="D76" s="31">
        <f t="shared" si="4"/>
        <v>442.7345325</v>
      </c>
      <c r="E76" s="31">
        <v>1818.2866666666666</v>
      </c>
      <c r="F76" s="30">
        <f t="shared" si="5"/>
        <v>24.34899516211232</v>
      </c>
      <c r="G76" s="53"/>
      <c r="H76" s="53"/>
      <c r="I76" s="53"/>
      <c r="J76" s="53"/>
      <c r="K76" s="53"/>
      <c r="L76" s="48"/>
      <c r="M76" s="5" t="s">
        <v>17</v>
      </c>
      <c r="N76" s="6">
        <v>21819.439999999999</v>
      </c>
      <c r="O76" s="87">
        <f t="shared" si="3"/>
        <v>1818.2866666666666</v>
      </c>
      <c r="P76" s="6">
        <v>20929.12</v>
      </c>
      <c r="Q76" s="6">
        <v>21197.21</v>
      </c>
      <c r="R76" s="6">
        <v>20884.54</v>
      </c>
      <c r="S76" s="6">
        <v>20765.04</v>
      </c>
      <c r="T76" s="6">
        <v>21060.2</v>
      </c>
      <c r="U76" s="6">
        <v>21166.87</v>
      </c>
      <c r="V76" s="6">
        <v>20372.12</v>
      </c>
    </row>
    <row r="77" spans="1:22" x14ac:dyDescent="0.25">
      <c r="A77" s="75" t="s">
        <v>382</v>
      </c>
      <c r="B77" s="15" t="s">
        <v>383</v>
      </c>
      <c r="C77" s="31">
        <v>1028</v>
      </c>
      <c r="D77" s="31">
        <f t="shared" si="4"/>
        <v>525.60612000000003</v>
      </c>
      <c r="E77" s="31">
        <v>2458.1366666666668</v>
      </c>
      <c r="F77" s="30">
        <f t="shared" si="5"/>
        <v>21.382298516084678</v>
      </c>
      <c r="G77" s="53"/>
      <c r="H77" s="53"/>
      <c r="I77" s="53"/>
      <c r="J77" s="53"/>
      <c r="K77" s="53"/>
      <c r="L77" s="48"/>
      <c r="M77" s="5" t="s">
        <v>121</v>
      </c>
      <c r="N77" s="6">
        <v>29497.64</v>
      </c>
      <c r="O77" s="87">
        <f t="shared" si="3"/>
        <v>2458.1366666666668</v>
      </c>
      <c r="P77" s="6">
        <v>28905.77</v>
      </c>
      <c r="Q77" s="6">
        <v>28795.66</v>
      </c>
      <c r="R77" s="6">
        <v>28835.33</v>
      </c>
      <c r="S77" s="6">
        <v>29909.87</v>
      </c>
      <c r="T77" s="6">
        <v>30221.23</v>
      </c>
      <c r="U77" s="6">
        <v>29983.37</v>
      </c>
      <c r="V77" s="6">
        <v>28619.95</v>
      </c>
    </row>
    <row r="78" spans="1:22" x14ac:dyDescent="0.25">
      <c r="A78" s="75" t="s">
        <v>384</v>
      </c>
      <c r="B78" s="15" t="s">
        <v>385</v>
      </c>
      <c r="C78" s="31">
        <v>570.16666666666663</v>
      </c>
      <c r="D78" s="31">
        <f t="shared" si="4"/>
        <v>291.52051499999999</v>
      </c>
      <c r="E78" s="31">
        <v>1286.2183333333335</v>
      </c>
      <c r="F78" s="30">
        <f t="shared" si="5"/>
        <v>22.664932340413948</v>
      </c>
      <c r="G78" s="53"/>
      <c r="H78" s="53"/>
      <c r="I78" s="53"/>
      <c r="J78" s="53"/>
      <c r="K78" s="53"/>
      <c r="L78" s="48"/>
      <c r="M78" s="5" t="s">
        <v>122</v>
      </c>
      <c r="N78" s="6">
        <v>15434.62</v>
      </c>
      <c r="O78" s="87">
        <f t="shared" si="3"/>
        <v>1286.2183333333335</v>
      </c>
      <c r="P78" s="6">
        <v>15312.08</v>
      </c>
      <c r="Q78" s="6">
        <v>15505.42</v>
      </c>
      <c r="R78" s="6">
        <v>15566.38</v>
      </c>
      <c r="S78" s="6">
        <v>15907.44</v>
      </c>
      <c r="T78" s="6">
        <v>15438.61</v>
      </c>
      <c r="U78" s="6">
        <v>15195.1</v>
      </c>
      <c r="V78" s="6">
        <v>14982.4</v>
      </c>
    </row>
    <row r="79" spans="1:22" x14ac:dyDescent="0.25">
      <c r="A79" s="75" t="s">
        <v>386</v>
      </c>
      <c r="B79" s="15" t="s">
        <v>387</v>
      </c>
      <c r="C79" s="31">
        <v>567.41666666666663</v>
      </c>
      <c r="D79" s="31">
        <f t="shared" si="4"/>
        <v>290.11446749999999</v>
      </c>
      <c r="E79" s="31">
        <v>1222.9183333333333</v>
      </c>
      <c r="F79" s="30">
        <f t="shared" si="5"/>
        <v>23.723126850934445</v>
      </c>
      <c r="G79" s="53"/>
      <c r="H79" s="53"/>
      <c r="I79" s="53"/>
      <c r="J79" s="53"/>
      <c r="K79" s="53"/>
      <c r="L79" s="48"/>
      <c r="M79" s="5" t="s">
        <v>123</v>
      </c>
      <c r="N79" s="6">
        <v>14675.02</v>
      </c>
      <c r="O79" s="87">
        <f t="shared" si="3"/>
        <v>1222.9183333333333</v>
      </c>
      <c r="P79" s="6">
        <v>14682.32</v>
      </c>
      <c r="Q79" s="6">
        <v>14439.92</v>
      </c>
      <c r="R79" s="6">
        <v>14871.88</v>
      </c>
      <c r="S79" s="6">
        <v>15230.32</v>
      </c>
      <c r="T79" s="6">
        <v>15198.03</v>
      </c>
      <c r="U79" s="6">
        <v>15136.52</v>
      </c>
      <c r="V79" s="6">
        <v>15150.36</v>
      </c>
    </row>
    <row r="80" spans="1:22" x14ac:dyDescent="0.25">
      <c r="A80" s="75" t="s">
        <v>388</v>
      </c>
      <c r="B80" s="15" t="s">
        <v>389</v>
      </c>
      <c r="C80" s="31">
        <v>661.08333333333337</v>
      </c>
      <c r="D80" s="31">
        <f t="shared" si="4"/>
        <v>338.00529750000004</v>
      </c>
      <c r="E80" s="31">
        <v>1747.2891666666667</v>
      </c>
      <c r="F80" s="30">
        <f t="shared" si="5"/>
        <v>19.344554063985786</v>
      </c>
      <c r="G80" s="53"/>
      <c r="H80" s="53"/>
      <c r="I80" s="53"/>
      <c r="J80" s="53"/>
      <c r="K80" s="53"/>
      <c r="L80" s="48"/>
      <c r="M80" s="5" t="s">
        <v>124</v>
      </c>
      <c r="N80" s="6">
        <v>20967.47</v>
      </c>
      <c r="O80" s="87">
        <f t="shared" si="3"/>
        <v>1747.2891666666667</v>
      </c>
      <c r="P80" s="6">
        <v>21178.75</v>
      </c>
      <c r="Q80" s="6">
        <v>21137.03</v>
      </c>
      <c r="R80" s="6">
        <v>19618.38</v>
      </c>
      <c r="S80" s="6">
        <v>20385.86</v>
      </c>
      <c r="T80" s="6">
        <v>20997.1</v>
      </c>
      <c r="U80" s="6">
        <v>20195.64</v>
      </c>
      <c r="V80" s="6">
        <v>19429.009999999998</v>
      </c>
    </row>
    <row r="81" spans="1:22" ht="26.25" x14ac:dyDescent="0.25">
      <c r="A81" s="75" t="s">
        <v>390</v>
      </c>
      <c r="B81" s="15" t="s">
        <v>391</v>
      </c>
      <c r="C81" s="31">
        <v>627.33333333333337</v>
      </c>
      <c r="D81" s="31">
        <f t="shared" si="4"/>
        <v>320.74926000000005</v>
      </c>
      <c r="E81" s="31">
        <v>1680.2108333333333</v>
      </c>
      <c r="F81" s="30">
        <f t="shared" si="5"/>
        <v>19.089822160215018</v>
      </c>
      <c r="G81" s="53"/>
      <c r="H81" s="53"/>
      <c r="I81" s="53"/>
      <c r="J81" s="53"/>
      <c r="K81" s="53"/>
      <c r="L81" s="48"/>
      <c r="M81" s="5" t="s">
        <v>125</v>
      </c>
      <c r="N81" s="6">
        <v>20162.53</v>
      </c>
      <c r="O81" s="87">
        <f t="shared" si="3"/>
        <v>1680.2108333333333</v>
      </c>
      <c r="P81" s="6">
        <v>20202.53</v>
      </c>
      <c r="Q81" s="6">
        <v>19779.900000000001</v>
      </c>
      <c r="R81" s="6">
        <v>20075.84</v>
      </c>
      <c r="S81" s="6">
        <v>20459.22</v>
      </c>
      <c r="T81" s="6">
        <v>21654.35</v>
      </c>
      <c r="U81" s="6">
        <v>21942.82</v>
      </c>
      <c r="V81" s="6">
        <v>18397.73</v>
      </c>
    </row>
    <row r="82" spans="1:22" x14ac:dyDescent="0.25">
      <c r="A82" s="75" t="s">
        <v>392</v>
      </c>
      <c r="B82" s="15" t="s">
        <v>393</v>
      </c>
      <c r="C82" s="31">
        <v>689.75</v>
      </c>
      <c r="D82" s="31">
        <f t="shared" si="4"/>
        <v>352.66227750000002</v>
      </c>
      <c r="E82" s="31">
        <v>1580.0066666666669</v>
      </c>
      <c r="F82" s="30">
        <f t="shared" si="5"/>
        <v>22.320303131632354</v>
      </c>
      <c r="G82" s="53"/>
      <c r="H82" s="53"/>
      <c r="I82" s="53"/>
      <c r="J82" s="53"/>
      <c r="K82" s="53"/>
      <c r="L82" s="48"/>
      <c r="M82" s="5" t="s">
        <v>126</v>
      </c>
      <c r="N82" s="6">
        <v>18960.080000000002</v>
      </c>
      <c r="O82" s="87">
        <f t="shared" si="3"/>
        <v>1580.0066666666669</v>
      </c>
      <c r="P82" s="6">
        <v>18992.080000000002</v>
      </c>
      <c r="Q82" s="6">
        <v>18196.169999999998</v>
      </c>
      <c r="R82" s="6">
        <v>18386.32</v>
      </c>
      <c r="S82" s="6">
        <v>18265.41</v>
      </c>
      <c r="T82" s="6">
        <v>18036.97</v>
      </c>
      <c r="U82" s="6">
        <v>17846.82</v>
      </c>
      <c r="V82" s="6">
        <v>16890.47</v>
      </c>
    </row>
    <row r="83" spans="1:22" ht="30" x14ac:dyDescent="0.25">
      <c r="A83" s="75" t="s">
        <v>394</v>
      </c>
      <c r="B83" s="15" t="s">
        <v>395</v>
      </c>
      <c r="C83" s="31">
        <v>980.25</v>
      </c>
      <c r="D83" s="31">
        <f t="shared" si="4"/>
        <v>501.19202250000001</v>
      </c>
      <c r="E83" s="31">
        <v>1123.1808333333333</v>
      </c>
      <c r="F83" s="30">
        <f t="shared" si="5"/>
        <v>44.622558329506155</v>
      </c>
      <c r="G83" s="53"/>
      <c r="H83" s="53"/>
      <c r="I83" s="53"/>
      <c r="J83" s="53"/>
      <c r="K83" s="53"/>
      <c r="L83" s="48"/>
      <c r="M83" s="5" t="s">
        <v>127</v>
      </c>
      <c r="N83" s="6">
        <v>13478.17</v>
      </c>
      <c r="O83" s="87">
        <f t="shared" si="3"/>
        <v>1123.1808333333333</v>
      </c>
      <c r="P83" s="6">
        <v>16002.93</v>
      </c>
      <c r="Q83" s="6">
        <v>16028.27</v>
      </c>
      <c r="R83" s="6">
        <v>14577.47</v>
      </c>
      <c r="S83" s="6">
        <v>15052.75</v>
      </c>
      <c r="T83" s="6">
        <v>14503.71</v>
      </c>
      <c r="U83" s="6">
        <v>14995.41</v>
      </c>
      <c r="V83" s="6">
        <v>15694.86</v>
      </c>
    </row>
    <row r="84" spans="1:22" x14ac:dyDescent="0.25">
      <c r="A84" s="75" t="s">
        <v>396</v>
      </c>
      <c r="B84" s="15" t="s">
        <v>397</v>
      </c>
      <c r="C84" s="31">
        <v>718.58333333333337</v>
      </c>
      <c r="D84" s="31">
        <f t="shared" si="4"/>
        <v>367.40447250000005</v>
      </c>
      <c r="E84" s="31">
        <v>1647.9558333333334</v>
      </c>
      <c r="F84" s="30">
        <f t="shared" si="5"/>
        <v>22.294558207718961</v>
      </c>
      <c r="G84" s="53"/>
      <c r="H84" s="53"/>
      <c r="I84" s="53"/>
      <c r="J84" s="53"/>
      <c r="K84" s="53"/>
      <c r="L84" s="48"/>
      <c r="M84" s="5" t="s">
        <v>128</v>
      </c>
      <c r="N84" s="6">
        <v>19775.47</v>
      </c>
      <c r="O84" s="87">
        <f t="shared" si="3"/>
        <v>1647.9558333333334</v>
      </c>
      <c r="P84" s="6">
        <v>20428.7</v>
      </c>
      <c r="Q84" s="6">
        <v>20326.91</v>
      </c>
      <c r="R84" s="6">
        <v>20684.330000000002</v>
      </c>
      <c r="S84" s="6">
        <v>21304.07</v>
      </c>
      <c r="T84" s="6">
        <v>20523.82</v>
      </c>
      <c r="U84" s="6">
        <v>19001.810000000001</v>
      </c>
      <c r="V84" s="6">
        <v>18252.400000000001</v>
      </c>
    </row>
    <row r="85" spans="1:22" ht="30" x14ac:dyDescent="0.25">
      <c r="A85" s="75" t="s">
        <v>398</v>
      </c>
      <c r="B85" s="15" t="s">
        <v>399</v>
      </c>
      <c r="C85" s="31">
        <v>668.16666666666663</v>
      </c>
      <c r="D85" s="31">
        <f t="shared" si="4"/>
        <v>341.626935</v>
      </c>
      <c r="E85" s="31">
        <v>1698.0458333333333</v>
      </c>
      <c r="F85" s="30">
        <f t="shared" si="5"/>
        <v>20.118828849829828</v>
      </c>
      <c r="G85" s="53"/>
      <c r="H85" s="53"/>
      <c r="I85" s="53"/>
      <c r="J85" s="53"/>
      <c r="K85" s="53"/>
      <c r="L85" s="48"/>
      <c r="M85" s="5" t="s">
        <v>129</v>
      </c>
      <c r="N85" s="6">
        <v>20376.55</v>
      </c>
      <c r="O85" s="87">
        <f t="shared" si="3"/>
        <v>1698.0458333333333</v>
      </c>
      <c r="P85" s="6">
        <v>20167.259999999998</v>
      </c>
      <c r="Q85" s="6">
        <v>20226.21</v>
      </c>
      <c r="R85" s="6">
        <v>20337.509999999998</v>
      </c>
      <c r="S85" s="6">
        <v>19854.080000000002</v>
      </c>
      <c r="T85" s="6">
        <v>19284.66</v>
      </c>
      <c r="U85" s="6">
        <v>18494.13</v>
      </c>
      <c r="V85" s="6">
        <v>19326.84</v>
      </c>
    </row>
    <row r="86" spans="1:22" x14ac:dyDescent="0.25">
      <c r="A86" s="75" t="s">
        <v>400</v>
      </c>
      <c r="B86" s="15" t="s">
        <v>401</v>
      </c>
      <c r="C86" s="31">
        <v>461</v>
      </c>
      <c r="D86" s="31">
        <f t="shared" si="4"/>
        <v>235.70469</v>
      </c>
      <c r="E86" s="31">
        <v>986.26083333333327</v>
      </c>
      <c r="F86" s="30">
        <f t="shared" si="5"/>
        <v>23.89881885539069</v>
      </c>
      <c r="G86" s="53"/>
      <c r="H86" s="53"/>
      <c r="I86" s="53"/>
      <c r="J86" s="53"/>
      <c r="K86" s="53"/>
      <c r="L86" s="48"/>
      <c r="M86" s="1" t="s">
        <v>130</v>
      </c>
      <c r="N86" s="2">
        <v>11835.13</v>
      </c>
      <c r="O86" s="87">
        <f t="shared" si="3"/>
        <v>986.26083333333327</v>
      </c>
      <c r="P86" s="2">
        <v>12686.86</v>
      </c>
      <c r="Q86" s="2">
        <v>12880.62</v>
      </c>
      <c r="R86" s="2">
        <v>12455.7</v>
      </c>
      <c r="S86" s="2">
        <v>12078.22</v>
      </c>
      <c r="T86" s="2">
        <v>12019.36</v>
      </c>
      <c r="U86" s="2">
        <v>12113.99</v>
      </c>
      <c r="V86" s="2">
        <v>11667.09</v>
      </c>
    </row>
    <row r="87" spans="1:22" x14ac:dyDescent="0.25">
      <c r="C87" s="53"/>
      <c r="D87" s="53"/>
    </row>
    <row r="88" spans="1:22" x14ac:dyDescent="0.25">
      <c r="A88" s="152" t="s">
        <v>538</v>
      </c>
    </row>
  </sheetData>
  <mergeCells count="9">
    <mergeCell ref="N4:V4"/>
    <mergeCell ref="N5:V5"/>
    <mergeCell ref="N3:V3"/>
    <mergeCell ref="D8:E8"/>
    <mergeCell ref="A7:A8"/>
    <mergeCell ref="B6:B8"/>
    <mergeCell ref="A3:F4"/>
    <mergeCell ref="D7:E7"/>
    <mergeCell ref="F6:F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A110" sqref="A110"/>
    </sheetView>
  </sheetViews>
  <sheetFormatPr defaultRowHeight="15" x14ac:dyDescent="0.25"/>
  <cols>
    <col min="1" max="1" width="43.5703125" style="11" customWidth="1"/>
    <col min="2" max="2" width="8.42578125" style="11" customWidth="1"/>
    <col min="3" max="3" width="14.140625" style="11" hidden="1" customWidth="1"/>
    <col min="4" max="4" width="11.42578125" style="11" customWidth="1"/>
    <col min="5" max="5" width="33.7109375" hidden="1" customWidth="1"/>
    <col min="6" max="6" width="16.28515625" hidden="1" customWidth="1"/>
    <col min="7" max="7" width="12.5703125" hidden="1" customWidth="1"/>
    <col min="8" max="8" width="12.42578125" customWidth="1"/>
    <col min="9" max="9" width="11.5703125" customWidth="1"/>
    <col min="10" max="10" width="13" customWidth="1"/>
  </cols>
  <sheetData>
    <row r="1" spans="1:10" ht="49.5" customHeight="1" x14ac:dyDescent="0.25">
      <c r="A1" s="187" t="s">
        <v>407</v>
      </c>
      <c r="B1" s="187"/>
      <c r="C1" s="187"/>
      <c r="D1" s="187"/>
      <c r="E1" s="187"/>
      <c r="F1" s="187"/>
      <c r="G1" s="187"/>
      <c r="H1" s="187"/>
    </row>
    <row r="2" spans="1:10" ht="30" customHeight="1" x14ac:dyDescent="0.25">
      <c r="A2" s="186" t="s">
        <v>408</v>
      </c>
      <c r="B2" s="190"/>
      <c r="C2" s="58"/>
      <c r="D2" s="73" t="s">
        <v>157</v>
      </c>
      <c r="E2" s="193"/>
      <c r="F2" s="193" t="s">
        <v>187</v>
      </c>
      <c r="G2" s="73" t="s">
        <v>188</v>
      </c>
      <c r="H2" s="74" t="s">
        <v>404</v>
      </c>
      <c r="I2" s="188" t="s">
        <v>406</v>
      </c>
    </row>
    <row r="3" spans="1:10" ht="42" customHeight="1" x14ac:dyDescent="0.25">
      <c r="A3" s="186"/>
      <c r="B3" s="191"/>
      <c r="C3" s="58" t="s">
        <v>402</v>
      </c>
      <c r="D3" s="165" t="s">
        <v>403</v>
      </c>
      <c r="E3" s="193"/>
      <c r="F3" s="193"/>
      <c r="G3" s="73" t="s">
        <v>189</v>
      </c>
      <c r="H3" s="165" t="s">
        <v>403</v>
      </c>
      <c r="I3" s="189"/>
    </row>
    <row r="4" spans="1:10" ht="22.5" customHeight="1" x14ac:dyDescent="0.25">
      <c r="A4" s="72" t="s">
        <v>1</v>
      </c>
      <c r="B4" s="192"/>
      <c r="C4" s="59">
        <v>937</v>
      </c>
      <c r="D4" s="76">
        <f>(C4*0.51129)</f>
        <v>479.07873000000001</v>
      </c>
      <c r="E4" s="61" t="s">
        <v>190</v>
      </c>
      <c r="F4" s="46"/>
      <c r="G4" s="38">
        <v>2930</v>
      </c>
      <c r="H4" s="31">
        <f>(G4*0.225122)</f>
        <v>659.60745999999995</v>
      </c>
      <c r="I4" s="30">
        <f>(D4/H4)*100</f>
        <v>72.630884132207967</v>
      </c>
      <c r="J4" s="12"/>
    </row>
    <row r="5" spans="1:10" s="11" customFormat="1" ht="26.25" customHeight="1" x14ac:dyDescent="0.25">
      <c r="A5" s="163" t="s">
        <v>22</v>
      </c>
      <c r="B5" s="164" t="s">
        <v>405</v>
      </c>
      <c r="C5" s="60">
        <v>770</v>
      </c>
      <c r="D5" s="76">
        <f>(C5*0.51129)</f>
        <v>393.69330000000002</v>
      </c>
      <c r="E5" s="62" t="s">
        <v>191</v>
      </c>
      <c r="F5" s="37" t="s">
        <v>192</v>
      </c>
      <c r="G5" s="38">
        <v>2444</v>
      </c>
      <c r="H5" s="31">
        <f>(G5*0.225122)</f>
        <v>550.19816800000001</v>
      </c>
      <c r="I5" s="30">
        <f t="shared" ref="I5:I67" si="0">(D5/H5)*100</f>
        <v>71.554818408628364</v>
      </c>
    </row>
    <row r="6" spans="1:10" ht="26.25" x14ac:dyDescent="0.25">
      <c r="A6" s="51" t="s">
        <v>242</v>
      </c>
      <c r="B6" s="59" t="s">
        <v>194</v>
      </c>
      <c r="C6" s="63">
        <v>721</v>
      </c>
      <c r="D6" s="76">
        <f t="shared" ref="D6:D82" si="1">(C6*0.51129)</f>
        <v>368.64009000000004</v>
      </c>
      <c r="E6" s="64" t="s">
        <v>193</v>
      </c>
      <c r="F6" s="39" t="s">
        <v>194</v>
      </c>
      <c r="G6" s="40">
        <v>2068</v>
      </c>
      <c r="H6" s="31">
        <f>(G6*0.225122)</f>
        <v>465.55229599999996</v>
      </c>
      <c r="I6" s="30">
        <f t="shared" si="0"/>
        <v>79.183389957978008</v>
      </c>
    </row>
    <row r="7" spans="1:10" ht="26.25" x14ac:dyDescent="0.25">
      <c r="A7" s="47" t="s">
        <v>243</v>
      </c>
      <c r="B7" s="59" t="s">
        <v>244</v>
      </c>
      <c r="C7" s="63">
        <v>970</v>
      </c>
      <c r="D7" s="76">
        <f t="shared" si="1"/>
        <v>495.9513</v>
      </c>
      <c r="E7" s="64" t="s">
        <v>195</v>
      </c>
      <c r="F7" s="41" t="s">
        <v>196</v>
      </c>
      <c r="G7" s="40">
        <v>3419</v>
      </c>
      <c r="H7" s="31">
        <f>(G7*0.225122)</f>
        <v>769.69211799999994</v>
      </c>
      <c r="I7" s="30">
        <f t="shared" si="0"/>
        <v>64.435023875351689</v>
      </c>
    </row>
    <row r="8" spans="1:10" x14ac:dyDescent="0.25">
      <c r="A8" s="47" t="s">
        <v>245</v>
      </c>
      <c r="B8" s="59" t="s">
        <v>246</v>
      </c>
      <c r="C8" s="63">
        <v>532</v>
      </c>
      <c r="D8" s="76">
        <f t="shared" si="1"/>
        <v>272.00628</v>
      </c>
      <c r="E8" s="15"/>
      <c r="F8" s="15"/>
      <c r="G8" s="15"/>
      <c r="H8" s="14" t="s">
        <v>409</v>
      </c>
      <c r="I8" s="30"/>
    </row>
    <row r="9" spans="1:10" s="11" customFormat="1" hidden="1" x14ac:dyDescent="0.25">
      <c r="A9" s="47"/>
      <c r="B9" s="78" t="s">
        <v>198</v>
      </c>
      <c r="C9" s="63"/>
      <c r="D9" s="76"/>
      <c r="E9" s="65" t="s">
        <v>197</v>
      </c>
      <c r="F9" s="42" t="s">
        <v>198</v>
      </c>
      <c r="G9" s="38">
        <v>2891</v>
      </c>
      <c r="H9" s="31">
        <f t="shared" ref="H9:H45" si="2">(G9*0.225122)</f>
        <v>650.82770199999993</v>
      </c>
      <c r="I9" s="30">
        <f t="shared" si="0"/>
        <v>0</v>
      </c>
    </row>
    <row r="10" spans="1:10" s="11" customFormat="1" x14ac:dyDescent="0.25">
      <c r="A10" s="49" t="s">
        <v>23</v>
      </c>
      <c r="B10" s="78" t="s">
        <v>200</v>
      </c>
      <c r="C10" s="63">
        <v>1468</v>
      </c>
      <c r="D10" s="76">
        <f t="shared" si="1"/>
        <v>750.57371999999998</v>
      </c>
      <c r="E10" s="65" t="s">
        <v>199</v>
      </c>
      <c r="F10" s="42" t="s">
        <v>200</v>
      </c>
      <c r="G10" s="38">
        <v>5251</v>
      </c>
      <c r="H10" s="31">
        <f t="shared" si="2"/>
        <v>1182.115622</v>
      </c>
      <c r="I10" s="30">
        <f t="shared" si="0"/>
        <v>63.494103794188753</v>
      </c>
    </row>
    <row r="11" spans="1:10" x14ac:dyDescent="0.25">
      <c r="A11" s="47" t="s">
        <v>247</v>
      </c>
      <c r="B11" s="79" t="s">
        <v>202</v>
      </c>
      <c r="C11" s="63">
        <v>1620</v>
      </c>
      <c r="D11" s="76">
        <f t="shared" si="1"/>
        <v>828.28980000000001</v>
      </c>
      <c r="E11" s="64" t="s">
        <v>201</v>
      </c>
      <c r="F11" s="43" t="s">
        <v>202</v>
      </c>
      <c r="G11" s="40">
        <v>4586</v>
      </c>
      <c r="H11" s="31">
        <f t="shared" si="2"/>
        <v>1032.409492</v>
      </c>
      <c r="I11" s="30">
        <f t="shared" si="0"/>
        <v>80.22880518033827</v>
      </c>
    </row>
    <row r="12" spans="1:10" ht="26.25" x14ac:dyDescent="0.25">
      <c r="A12" s="54" t="s">
        <v>248</v>
      </c>
      <c r="B12" s="80" t="s">
        <v>204</v>
      </c>
      <c r="C12" s="66">
        <v>929</v>
      </c>
      <c r="D12" s="76">
        <f t="shared" si="1"/>
        <v>474.98841000000004</v>
      </c>
      <c r="E12" s="64" t="s">
        <v>203</v>
      </c>
      <c r="F12" s="39" t="s">
        <v>204</v>
      </c>
      <c r="G12" s="40">
        <v>6849</v>
      </c>
      <c r="H12" s="31">
        <f t="shared" si="2"/>
        <v>1541.860578</v>
      </c>
      <c r="I12" s="30">
        <f t="shared" si="0"/>
        <v>30.806184215185251</v>
      </c>
    </row>
    <row r="13" spans="1:10" x14ac:dyDescent="0.25">
      <c r="A13" s="47" t="s">
        <v>249</v>
      </c>
      <c r="B13" s="79" t="s">
        <v>206</v>
      </c>
      <c r="C13" s="63">
        <v>1594</v>
      </c>
      <c r="D13" s="76">
        <f t="shared" si="1"/>
        <v>814.99626000000001</v>
      </c>
      <c r="E13" s="64" t="s">
        <v>205</v>
      </c>
      <c r="F13" s="39" t="s">
        <v>206</v>
      </c>
      <c r="G13" s="40">
        <v>4476</v>
      </c>
      <c r="H13" s="31">
        <f t="shared" si="2"/>
        <v>1007.646072</v>
      </c>
      <c r="I13" s="30">
        <f t="shared" si="0"/>
        <v>80.881202502221441</v>
      </c>
    </row>
    <row r="14" spans="1:10" x14ac:dyDescent="0.25">
      <c r="A14" s="47" t="s">
        <v>250</v>
      </c>
      <c r="B14" s="79" t="s">
        <v>208</v>
      </c>
      <c r="C14" s="63">
        <v>899</v>
      </c>
      <c r="D14" s="76">
        <f t="shared" si="1"/>
        <v>459.64971000000003</v>
      </c>
      <c r="E14" s="64" t="s">
        <v>207</v>
      </c>
      <c r="F14" s="39" t="s">
        <v>208</v>
      </c>
      <c r="G14" s="40">
        <v>2440</v>
      </c>
      <c r="H14" s="31">
        <f t="shared" si="2"/>
        <v>549.29768000000001</v>
      </c>
      <c r="I14" s="30">
        <f t="shared" si="0"/>
        <v>83.679528739316723</v>
      </c>
    </row>
    <row r="15" spans="1:10" x14ac:dyDescent="0.25">
      <c r="A15" s="47" t="s">
        <v>251</v>
      </c>
      <c r="B15" s="79" t="s">
        <v>210</v>
      </c>
      <c r="C15" s="63">
        <v>1301</v>
      </c>
      <c r="D15" s="76">
        <f t="shared" si="1"/>
        <v>665.18829000000005</v>
      </c>
      <c r="E15" s="64" t="s">
        <v>209</v>
      </c>
      <c r="F15" s="39" t="s">
        <v>210</v>
      </c>
      <c r="G15" s="40">
        <v>6440</v>
      </c>
      <c r="H15" s="31">
        <f t="shared" si="2"/>
        <v>1449.78568</v>
      </c>
      <c r="I15" s="30">
        <f t="shared" si="0"/>
        <v>45.881836134565773</v>
      </c>
    </row>
    <row r="16" spans="1:10" s="11" customFormat="1" x14ac:dyDescent="0.25">
      <c r="A16" s="49" t="s">
        <v>24</v>
      </c>
      <c r="B16" s="81" t="s">
        <v>212</v>
      </c>
      <c r="C16" s="63">
        <v>798</v>
      </c>
      <c r="D16" s="76">
        <f t="shared" si="1"/>
        <v>408.00942000000003</v>
      </c>
      <c r="E16" s="65" t="s">
        <v>211</v>
      </c>
      <c r="F16" s="44" t="s">
        <v>212</v>
      </c>
      <c r="G16" s="38">
        <v>2701</v>
      </c>
      <c r="H16" s="31">
        <f t="shared" si="2"/>
        <v>608.05452200000002</v>
      </c>
      <c r="I16" s="30">
        <f t="shared" si="0"/>
        <v>67.100795280328498</v>
      </c>
    </row>
    <row r="17" spans="1:9" x14ac:dyDescent="0.25">
      <c r="A17" s="47" t="s">
        <v>252</v>
      </c>
      <c r="B17" s="79" t="s">
        <v>253</v>
      </c>
      <c r="C17" s="63">
        <v>684</v>
      </c>
      <c r="D17" s="76">
        <f t="shared" si="1"/>
        <v>349.72236000000004</v>
      </c>
      <c r="E17" s="64" t="s">
        <v>56</v>
      </c>
      <c r="F17" s="45">
        <v>10</v>
      </c>
      <c r="G17" s="40">
        <v>1926</v>
      </c>
      <c r="H17" s="31">
        <f t="shared" si="2"/>
        <v>433.58497199999999</v>
      </c>
      <c r="I17" s="30">
        <f t="shared" si="0"/>
        <v>80.658321340528389</v>
      </c>
    </row>
    <row r="18" spans="1:9" x14ac:dyDescent="0.25">
      <c r="A18" s="47" t="s">
        <v>254</v>
      </c>
      <c r="B18" s="79" t="s">
        <v>255</v>
      </c>
      <c r="C18" s="63">
        <v>1096</v>
      </c>
      <c r="D18" s="76">
        <f t="shared" si="1"/>
        <v>560.37383999999997</v>
      </c>
      <c r="E18" s="64" t="s">
        <v>57</v>
      </c>
      <c r="F18" s="45">
        <v>11</v>
      </c>
      <c r="G18" s="40">
        <v>3218</v>
      </c>
      <c r="H18" s="31">
        <f t="shared" si="2"/>
        <v>724.44259599999998</v>
      </c>
      <c r="I18" s="30">
        <f t="shared" si="0"/>
        <v>77.352414545209868</v>
      </c>
    </row>
    <row r="19" spans="1:9" x14ac:dyDescent="0.25">
      <c r="A19" s="47" t="s">
        <v>256</v>
      </c>
      <c r="B19" s="79" t="s">
        <v>257</v>
      </c>
      <c r="C19" s="63">
        <v>1458</v>
      </c>
      <c r="D19" s="76">
        <f t="shared" si="1"/>
        <v>745.46082000000001</v>
      </c>
      <c r="E19" s="64" t="s">
        <v>58</v>
      </c>
      <c r="F19" s="45">
        <v>12</v>
      </c>
      <c r="G19" s="40">
        <v>6121</v>
      </c>
      <c r="H19" s="31">
        <f t="shared" si="2"/>
        <v>1377.9717619999999</v>
      </c>
      <c r="I19" s="30">
        <f t="shared" si="0"/>
        <v>54.098410472362069</v>
      </c>
    </row>
    <row r="20" spans="1:9" ht="26.25" x14ac:dyDescent="0.25">
      <c r="A20" s="47" t="s">
        <v>258</v>
      </c>
      <c r="B20" s="79" t="s">
        <v>259</v>
      </c>
      <c r="C20" s="63">
        <v>682</v>
      </c>
      <c r="D20" s="76">
        <f t="shared" si="1"/>
        <v>348.69978000000003</v>
      </c>
      <c r="E20" s="64" t="s">
        <v>59</v>
      </c>
      <c r="F20" s="45">
        <v>13</v>
      </c>
      <c r="G20" s="40">
        <v>2253</v>
      </c>
      <c r="H20" s="31">
        <f t="shared" si="2"/>
        <v>507.19986599999999</v>
      </c>
      <c r="I20" s="30">
        <f t="shared" si="0"/>
        <v>68.749974788045392</v>
      </c>
    </row>
    <row r="21" spans="1:9" x14ac:dyDescent="0.25">
      <c r="A21" s="47" t="s">
        <v>260</v>
      </c>
      <c r="B21" s="79" t="s">
        <v>261</v>
      </c>
      <c r="C21" s="63">
        <v>566</v>
      </c>
      <c r="D21" s="76">
        <f t="shared" si="1"/>
        <v>289.39014000000003</v>
      </c>
      <c r="E21" s="64" t="s">
        <v>60</v>
      </c>
      <c r="F21" s="45">
        <v>14</v>
      </c>
      <c r="G21" s="40">
        <v>1786</v>
      </c>
      <c r="H21" s="31">
        <f t="shared" si="2"/>
        <v>402.06789199999997</v>
      </c>
      <c r="I21" s="30">
        <f t="shared" si="0"/>
        <v>71.975441401324346</v>
      </c>
    </row>
    <row r="22" spans="1:9" ht="39" x14ac:dyDescent="0.25">
      <c r="A22" s="47" t="s">
        <v>262</v>
      </c>
      <c r="B22" s="79" t="s">
        <v>263</v>
      </c>
      <c r="C22" s="63">
        <v>498</v>
      </c>
      <c r="D22" s="76">
        <f t="shared" si="1"/>
        <v>254.62242000000001</v>
      </c>
      <c r="E22" s="64" t="s">
        <v>61</v>
      </c>
      <c r="F22" s="45">
        <v>15</v>
      </c>
      <c r="G22" s="40">
        <v>1925</v>
      </c>
      <c r="H22" s="31">
        <f t="shared" si="2"/>
        <v>433.35984999999999</v>
      </c>
      <c r="I22" s="30">
        <f t="shared" si="0"/>
        <v>58.755424619978072</v>
      </c>
    </row>
    <row r="23" spans="1:9" ht="51.75" x14ac:dyDescent="0.25">
      <c r="A23" s="47" t="s">
        <v>264</v>
      </c>
      <c r="B23" s="79" t="s">
        <v>265</v>
      </c>
      <c r="C23" s="63">
        <v>558</v>
      </c>
      <c r="D23" s="76">
        <f t="shared" si="1"/>
        <v>285.29982000000001</v>
      </c>
      <c r="E23" s="64" t="s">
        <v>213</v>
      </c>
      <c r="F23" s="45">
        <v>16</v>
      </c>
      <c r="G23" s="40">
        <v>1965</v>
      </c>
      <c r="H23" s="31">
        <f t="shared" si="2"/>
        <v>442.36472999999995</v>
      </c>
      <c r="I23" s="30">
        <f t="shared" si="0"/>
        <v>64.494251157862436</v>
      </c>
    </row>
    <row r="24" spans="1:9" ht="26.25" x14ac:dyDescent="0.25">
      <c r="A24" s="47" t="s">
        <v>266</v>
      </c>
      <c r="B24" s="79" t="s">
        <v>267</v>
      </c>
      <c r="C24" s="63">
        <v>772</v>
      </c>
      <c r="D24" s="76">
        <f t="shared" si="1"/>
        <v>394.71588000000003</v>
      </c>
      <c r="E24" s="64" t="s">
        <v>63</v>
      </c>
      <c r="F24" s="45">
        <v>17</v>
      </c>
      <c r="G24" s="40">
        <v>3125</v>
      </c>
      <c r="H24" s="31">
        <f t="shared" si="2"/>
        <v>703.50624999999991</v>
      </c>
      <c r="I24" s="30">
        <f t="shared" si="0"/>
        <v>56.106947166425329</v>
      </c>
    </row>
    <row r="25" spans="1:9" ht="26.25" x14ac:dyDescent="0.25">
      <c r="A25" s="47" t="s">
        <v>268</v>
      </c>
      <c r="B25" s="79" t="s">
        <v>269</v>
      </c>
      <c r="C25" s="63">
        <v>832</v>
      </c>
      <c r="D25" s="76">
        <f t="shared" si="1"/>
        <v>425.39328</v>
      </c>
      <c r="E25" s="64" t="s">
        <v>64</v>
      </c>
      <c r="F25" s="45">
        <v>18</v>
      </c>
      <c r="G25" s="40">
        <v>2990</v>
      </c>
      <c r="H25" s="31">
        <f t="shared" si="2"/>
        <v>673.11478</v>
      </c>
      <c r="I25" s="30">
        <f t="shared" si="0"/>
        <v>63.197732784889972</v>
      </c>
    </row>
    <row r="26" spans="1:9" ht="26.25" x14ac:dyDescent="0.25">
      <c r="A26" s="47" t="s">
        <v>270</v>
      </c>
      <c r="B26" s="79" t="s">
        <v>271</v>
      </c>
      <c r="C26" s="63">
        <v>2910</v>
      </c>
      <c r="D26" s="76">
        <f t="shared" si="1"/>
        <v>1487.8539000000001</v>
      </c>
      <c r="E26" s="64" t="s">
        <v>65</v>
      </c>
      <c r="F26" s="45">
        <v>19</v>
      </c>
      <c r="G26" s="40">
        <v>7932</v>
      </c>
      <c r="H26" s="31">
        <f t="shared" si="2"/>
        <v>1785.667704</v>
      </c>
      <c r="I26" s="30">
        <f t="shared" si="0"/>
        <v>83.321991917483885</v>
      </c>
    </row>
    <row r="27" spans="1:9" ht="31.5" customHeight="1" x14ac:dyDescent="0.25">
      <c r="A27" s="47" t="s">
        <v>272</v>
      </c>
      <c r="B27" s="79" t="s">
        <v>273</v>
      </c>
      <c r="C27" s="63">
        <v>1062</v>
      </c>
      <c r="D27" s="76">
        <f t="shared" si="1"/>
        <v>542.98998000000006</v>
      </c>
      <c r="E27" s="64" t="s">
        <v>214</v>
      </c>
      <c r="F27" s="45">
        <v>20</v>
      </c>
      <c r="G27" s="40">
        <v>3465</v>
      </c>
      <c r="H27" s="31">
        <f t="shared" si="2"/>
        <v>780.04773</v>
      </c>
      <c r="I27" s="30">
        <f t="shared" si="0"/>
        <v>69.609840413227033</v>
      </c>
    </row>
    <row r="28" spans="1:9" ht="39" x14ac:dyDescent="0.25">
      <c r="A28" s="47" t="s">
        <v>274</v>
      </c>
      <c r="B28" s="79" t="s">
        <v>275</v>
      </c>
      <c r="C28" s="63">
        <v>998</v>
      </c>
      <c r="D28" s="76">
        <f t="shared" si="1"/>
        <v>510.26742000000002</v>
      </c>
      <c r="E28" s="64" t="s">
        <v>67</v>
      </c>
      <c r="F28" s="45">
        <v>21</v>
      </c>
      <c r="G28" s="40">
        <v>4521</v>
      </c>
      <c r="H28" s="31">
        <f t="shared" si="2"/>
        <v>1017.7765619999999</v>
      </c>
      <c r="I28" s="30">
        <f t="shared" si="0"/>
        <v>50.135505085447242</v>
      </c>
    </row>
    <row r="29" spans="1:9" ht="26.25" x14ac:dyDescent="0.25">
      <c r="A29" s="47" t="s">
        <v>276</v>
      </c>
      <c r="B29" s="79" t="s">
        <v>277</v>
      </c>
      <c r="C29" s="63">
        <v>754</v>
      </c>
      <c r="D29" s="76">
        <f t="shared" si="1"/>
        <v>385.51266000000004</v>
      </c>
      <c r="E29" s="64" t="s">
        <v>68</v>
      </c>
      <c r="F29" s="45">
        <v>22</v>
      </c>
      <c r="G29" s="40">
        <v>2897</v>
      </c>
      <c r="H29" s="31">
        <f t="shared" si="2"/>
        <v>652.17843399999992</v>
      </c>
      <c r="I29" s="30">
        <f t="shared" si="0"/>
        <v>59.111531430982602</v>
      </c>
    </row>
    <row r="30" spans="1:9" ht="26.25" x14ac:dyDescent="0.25">
      <c r="A30" s="47" t="s">
        <v>278</v>
      </c>
      <c r="B30" s="79" t="s">
        <v>279</v>
      </c>
      <c r="C30" s="63">
        <v>962</v>
      </c>
      <c r="D30" s="76">
        <f t="shared" si="1"/>
        <v>491.86098000000004</v>
      </c>
      <c r="E30" s="64" t="s">
        <v>69</v>
      </c>
      <c r="F30" s="45">
        <v>23</v>
      </c>
      <c r="G30" s="40">
        <v>2959</v>
      </c>
      <c r="H30" s="31">
        <f t="shared" si="2"/>
        <v>666.13599799999997</v>
      </c>
      <c r="I30" s="30">
        <f t="shared" si="0"/>
        <v>73.837922207591021</v>
      </c>
    </row>
    <row r="31" spans="1:9" x14ac:dyDescent="0.25">
      <c r="A31" s="47" t="s">
        <v>280</v>
      </c>
      <c r="B31" s="79" t="s">
        <v>281</v>
      </c>
      <c r="C31" s="63">
        <v>1270</v>
      </c>
      <c r="D31" s="76">
        <f t="shared" si="1"/>
        <v>649.3383</v>
      </c>
      <c r="E31" s="64" t="s">
        <v>70</v>
      </c>
      <c r="F31" s="45">
        <v>24</v>
      </c>
      <c r="G31" s="40">
        <v>3748</v>
      </c>
      <c r="H31" s="31">
        <f t="shared" si="2"/>
        <v>843.75725599999998</v>
      </c>
      <c r="I31" s="30">
        <f t="shared" si="0"/>
        <v>76.957951517752647</v>
      </c>
    </row>
    <row r="32" spans="1:9" ht="39" x14ac:dyDescent="0.25">
      <c r="A32" s="47" t="s">
        <v>282</v>
      </c>
      <c r="B32" s="79" t="s">
        <v>283</v>
      </c>
      <c r="C32" s="63">
        <v>783</v>
      </c>
      <c r="D32" s="76">
        <f t="shared" si="1"/>
        <v>400.34007000000003</v>
      </c>
      <c r="E32" s="64" t="s">
        <v>71</v>
      </c>
      <c r="F32" s="45">
        <v>25</v>
      </c>
      <c r="G32" s="40">
        <v>2734</v>
      </c>
      <c r="H32" s="31">
        <f t="shared" si="2"/>
        <v>615.48354799999993</v>
      </c>
      <c r="I32" s="30">
        <f t="shared" si="0"/>
        <v>65.044804414495914</v>
      </c>
    </row>
    <row r="33" spans="1:9" ht="39" x14ac:dyDescent="0.25">
      <c r="A33" s="47" t="s">
        <v>284</v>
      </c>
      <c r="B33" s="79" t="s">
        <v>285</v>
      </c>
      <c r="C33" s="63">
        <v>1196</v>
      </c>
      <c r="D33" s="76">
        <f t="shared" si="1"/>
        <v>611.50283999999999</v>
      </c>
      <c r="E33" s="64" t="s">
        <v>72</v>
      </c>
      <c r="F33" s="45">
        <v>26</v>
      </c>
      <c r="G33" s="40">
        <v>3759</v>
      </c>
      <c r="H33" s="31">
        <f t="shared" si="2"/>
        <v>846.23359799999992</v>
      </c>
      <c r="I33" s="30">
        <f t="shared" si="0"/>
        <v>72.26170663103359</v>
      </c>
    </row>
    <row r="34" spans="1:9" ht="26.25" x14ac:dyDescent="0.25">
      <c r="A34" s="47" t="s">
        <v>286</v>
      </c>
      <c r="B34" s="79" t="s">
        <v>287</v>
      </c>
      <c r="C34" s="63">
        <v>1039</v>
      </c>
      <c r="D34" s="76">
        <f t="shared" si="1"/>
        <v>531.23031000000003</v>
      </c>
      <c r="E34" s="64" t="s">
        <v>73</v>
      </c>
      <c r="F34" s="45">
        <v>27</v>
      </c>
      <c r="G34" s="40">
        <v>3015</v>
      </c>
      <c r="H34" s="31">
        <f t="shared" si="2"/>
        <v>678.74282999999991</v>
      </c>
      <c r="I34" s="30">
        <f t="shared" si="0"/>
        <v>78.266802464786267</v>
      </c>
    </row>
    <row r="35" spans="1:9" ht="26.25" x14ac:dyDescent="0.25">
      <c r="A35" s="47" t="s">
        <v>288</v>
      </c>
      <c r="B35" s="79" t="s">
        <v>289</v>
      </c>
      <c r="C35" s="63">
        <v>995</v>
      </c>
      <c r="D35" s="76">
        <f t="shared" si="1"/>
        <v>508.73355000000004</v>
      </c>
      <c r="E35" s="64" t="s">
        <v>74</v>
      </c>
      <c r="F35" s="45">
        <v>28</v>
      </c>
      <c r="G35" s="40">
        <v>3305</v>
      </c>
      <c r="H35" s="31">
        <f t="shared" si="2"/>
        <v>744.02820999999994</v>
      </c>
      <c r="I35" s="30">
        <f t="shared" si="0"/>
        <v>68.375572748780598</v>
      </c>
    </row>
    <row r="36" spans="1:9" ht="26.25" x14ac:dyDescent="0.25">
      <c r="A36" s="47" t="s">
        <v>290</v>
      </c>
      <c r="B36" s="79" t="s">
        <v>291</v>
      </c>
      <c r="C36" s="63">
        <v>794</v>
      </c>
      <c r="D36" s="76">
        <f t="shared" si="1"/>
        <v>405.96426000000002</v>
      </c>
      <c r="E36" s="64" t="s">
        <v>75</v>
      </c>
      <c r="F36" s="45">
        <v>29</v>
      </c>
      <c r="G36" s="40">
        <v>3281</v>
      </c>
      <c r="H36" s="31">
        <f t="shared" si="2"/>
        <v>738.62528199999997</v>
      </c>
      <c r="I36" s="30">
        <f t="shared" si="0"/>
        <v>54.962139787681949</v>
      </c>
    </row>
    <row r="37" spans="1:9" ht="26.25" x14ac:dyDescent="0.25">
      <c r="A37" s="47" t="s">
        <v>292</v>
      </c>
      <c r="B37" s="79" t="s">
        <v>293</v>
      </c>
      <c r="C37" s="63">
        <v>984</v>
      </c>
      <c r="D37" s="76">
        <f t="shared" si="1"/>
        <v>503.10936000000004</v>
      </c>
      <c r="E37" s="64" t="s">
        <v>76</v>
      </c>
      <c r="F37" s="45">
        <v>30</v>
      </c>
      <c r="G37" s="40">
        <v>4066</v>
      </c>
      <c r="H37" s="31">
        <f t="shared" si="2"/>
        <v>915.34605199999999</v>
      </c>
      <c r="I37" s="30">
        <f t="shared" si="0"/>
        <v>54.963842243130145</v>
      </c>
    </row>
    <row r="38" spans="1:9" x14ac:dyDescent="0.25">
      <c r="A38" s="47" t="s">
        <v>294</v>
      </c>
      <c r="B38" s="79" t="s">
        <v>295</v>
      </c>
      <c r="C38" s="63">
        <v>567</v>
      </c>
      <c r="D38" s="76">
        <f t="shared" si="1"/>
        <v>289.90143</v>
      </c>
      <c r="E38" s="64" t="s">
        <v>77</v>
      </c>
      <c r="F38" s="45">
        <v>31</v>
      </c>
      <c r="G38" s="40">
        <v>1986</v>
      </c>
      <c r="H38" s="31">
        <f t="shared" si="2"/>
        <v>447.09229199999999</v>
      </c>
      <c r="I38" s="30">
        <f t="shared" si="0"/>
        <v>64.841518225055879</v>
      </c>
    </row>
    <row r="39" spans="1:9" x14ac:dyDescent="0.25">
      <c r="A39" s="47" t="s">
        <v>296</v>
      </c>
      <c r="B39" s="79" t="s">
        <v>297</v>
      </c>
      <c r="C39" s="63">
        <v>972</v>
      </c>
      <c r="D39" s="76">
        <f t="shared" si="1"/>
        <v>496.97388000000001</v>
      </c>
      <c r="E39" s="64" t="s">
        <v>78</v>
      </c>
      <c r="F39" s="45">
        <v>32</v>
      </c>
      <c r="G39" s="40">
        <v>2217</v>
      </c>
      <c r="H39" s="31">
        <f t="shared" si="2"/>
        <v>499.09547399999997</v>
      </c>
      <c r="I39" s="30">
        <f t="shared" si="0"/>
        <v>99.574912194054491</v>
      </c>
    </row>
    <row r="40" spans="1:9" ht="26.25" x14ac:dyDescent="0.25">
      <c r="A40" s="47" t="s">
        <v>298</v>
      </c>
      <c r="B40" s="79" t="s">
        <v>299</v>
      </c>
      <c r="C40" s="63">
        <v>1021</v>
      </c>
      <c r="D40" s="76">
        <f t="shared" si="1"/>
        <v>522.02709000000004</v>
      </c>
      <c r="E40" s="64" t="s">
        <v>79</v>
      </c>
      <c r="F40" s="45">
        <v>33</v>
      </c>
      <c r="G40" s="40">
        <v>3086</v>
      </c>
      <c r="H40" s="31">
        <f t="shared" si="2"/>
        <v>694.72649200000001</v>
      </c>
      <c r="I40" s="30">
        <f t="shared" si="0"/>
        <v>75.141382401752438</v>
      </c>
    </row>
    <row r="41" spans="1:9" ht="39" x14ac:dyDescent="0.25">
      <c r="A41" s="47" t="s">
        <v>25</v>
      </c>
      <c r="B41" s="79" t="s">
        <v>300</v>
      </c>
      <c r="C41" s="63">
        <v>1771</v>
      </c>
      <c r="D41" s="76">
        <f t="shared" si="1"/>
        <v>905.49459000000002</v>
      </c>
      <c r="E41" s="62" t="s">
        <v>80</v>
      </c>
      <c r="F41" s="46">
        <v>35</v>
      </c>
      <c r="G41" s="38">
        <v>4902</v>
      </c>
      <c r="H41" s="31">
        <f t="shared" si="2"/>
        <v>1103.5480439999999</v>
      </c>
      <c r="I41" s="30">
        <f t="shared" si="0"/>
        <v>82.053028404443452</v>
      </c>
    </row>
    <row r="42" spans="1:9" s="11" customFormat="1" ht="39" x14ac:dyDescent="0.25">
      <c r="A42" s="49" t="s">
        <v>143</v>
      </c>
      <c r="B42" s="55" t="s">
        <v>215</v>
      </c>
      <c r="C42" s="63">
        <v>813</v>
      </c>
      <c r="D42" s="76">
        <f t="shared" si="1"/>
        <v>415.67877000000004</v>
      </c>
      <c r="E42" s="65" t="s">
        <v>132</v>
      </c>
      <c r="F42" s="46" t="s">
        <v>215</v>
      </c>
      <c r="G42" s="38">
        <v>2526</v>
      </c>
      <c r="H42" s="31">
        <f t="shared" si="2"/>
        <v>568.65817199999992</v>
      </c>
      <c r="I42" s="30">
        <f t="shared" si="0"/>
        <v>73.098179269636887</v>
      </c>
    </row>
    <row r="43" spans="1:9" ht="26.25" x14ac:dyDescent="0.25">
      <c r="A43" s="47" t="s">
        <v>301</v>
      </c>
      <c r="B43" s="79" t="s">
        <v>302</v>
      </c>
      <c r="C43" s="63">
        <v>828</v>
      </c>
      <c r="D43" s="76">
        <f t="shared" si="1"/>
        <v>423.34811999999999</v>
      </c>
      <c r="E43" s="64" t="s">
        <v>81</v>
      </c>
      <c r="F43" s="45">
        <v>36</v>
      </c>
      <c r="G43" s="40">
        <v>3017</v>
      </c>
      <c r="H43" s="31">
        <f t="shared" si="2"/>
        <v>679.19307399999991</v>
      </c>
      <c r="I43" s="30">
        <f t="shared" si="0"/>
        <v>62.331041968192991</v>
      </c>
    </row>
    <row r="44" spans="1:9" ht="26.25" x14ac:dyDescent="0.25">
      <c r="A44" s="47" t="s">
        <v>303</v>
      </c>
      <c r="B44" s="79" t="s">
        <v>304</v>
      </c>
      <c r="C44" s="63">
        <v>706</v>
      </c>
      <c r="D44" s="76">
        <f t="shared" si="1"/>
        <v>360.97074000000003</v>
      </c>
      <c r="E44" s="64" t="s">
        <v>82</v>
      </c>
      <c r="F44" s="45">
        <v>37</v>
      </c>
      <c r="G44" s="40">
        <v>3072</v>
      </c>
      <c r="H44" s="31">
        <f t="shared" si="2"/>
        <v>691.57478399999991</v>
      </c>
      <c r="I44" s="30">
        <f t="shared" si="0"/>
        <v>52.195474495495787</v>
      </c>
    </row>
    <row r="45" spans="1:9" ht="51.75" x14ac:dyDescent="0.25">
      <c r="A45" s="47" t="s">
        <v>305</v>
      </c>
      <c r="B45" s="79" t="s">
        <v>306</v>
      </c>
      <c r="C45" s="63">
        <v>802</v>
      </c>
      <c r="D45" s="76">
        <f t="shared" si="1"/>
        <v>410.05458000000004</v>
      </c>
      <c r="E45" s="64" t="s">
        <v>216</v>
      </c>
      <c r="F45" s="45" t="s">
        <v>217</v>
      </c>
      <c r="G45" s="40">
        <v>1997</v>
      </c>
      <c r="H45" s="31">
        <f t="shared" si="2"/>
        <v>449.56863399999997</v>
      </c>
      <c r="I45" s="30">
        <f t="shared" si="0"/>
        <v>91.21067374108668</v>
      </c>
    </row>
    <row r="46" spans="1:9" ht="26.25" x14ac:dyDescent="0.25">
      <c r="A46" s="47" t="s">
        <v>307</v>
      </c>
      <c r="B46" s="79" t="s">
        <v>308</v>
      </c>
      <c r="C46" s="63">
        <v>802</v>
      </c>
      <c r="D46" s="76">
        <f t="shared" si="1"/>
        <v>410.05458000000004</v>
      </c>
      <c r="E46" s="15"/>
      <c r="F46" s="15"/>
      <c r="G46" s="15"/>
      <c r="H46" s="15"/>
      <c r="I46" s="30"/>
    </row>
    <row r="47" spans="1:9" s="11" customFormat="1" x14ac:dyDescent="0.25">
      <c r="A47" s="56" t="s">
        <v>26</v>
      </c>
      <c r="B47" s="55" t="s">
        <v>219</v>
      </c>
      <c r="C47" s="63">
        <v>748</v>
      </c>
      <c r="D47" s="76">
        <f t="shared" si="1"/>
        <v>382.44492000000002</v>
      </c>
      <c r="E47" s="65" t="s">
        <v>218</v>
      </c>
      <c r="F47" s="46" t="s">
        <v>219</v>
      </c>
      <c r="G47" s="38">
        <v>2128</v>
      </c>
      <c r="H47" s="31">
        <f t="shared" ref="H47:H78" si="3">(G47*0.225122)</f>
        <v>479.05961599999995</v>
      </c>
      <c r="I47" s="30">
        <f t="shared" si="0"/>
        <v>79.832427369540596</v>
      </c>
    </row>
    <row r="48" spans="1:9" s="11" customFormat="1" ht="30" x14ac:dyDescent="0.25">
      <c r="A48" s="56" t="s">
        <v>27</v>
      </c>
      <c r="B48" s="55" t="s">
        <v>220</v>
      </c>
      <c r="C48" s="63">
        <v>835</v>
      </c>
      <c r="D48" s="76">
        <f t="shared" si="1"/>
        <v>426.92715000000004</v>
      </c>
      <c r="E48" s="65" t="s">
        <v>37</v>
      </c>
      <c r="F48" s="46" t="s">
        <v>220</v>
      </c>
      <c r="G48" s="38">
        <v>2547</v>
      </c>
      <c r="H48" s="31">
        <f>(G48*0.225122)</f>
        <v>573.38573399999996</v>
      </c>
      <c r="I48" s="30">
        <f t="shared" si="0"/>
        <v>74.457232659367151</v>
      </c>
    </row>
    <row r="49" spans="1:9" s="11" customFormat="1" ht="24" customHeight="1" x14ac:dyDescent="0.25">
      <c r="A49" s="56" t="s">
        <v>28</v>
      </c>
      <c r="B49" s="55" t="s">
        <v>221</v>
      </c>
      <c r="C49" s="63">
        <v>868</v>
      </c>
      <c r="D49" s="76">
        <f t="shared" si="1"/>
        <v>443.79972000000004</v>
      </c>
      <c r="E49" s="65" t="s">
        <v>38</v>
      </c>
      <c r="F49" s="46" t="s">
        <v>221</v>
      </c>
      <c r="G49" s="38">
        <v>3149</v>
      </c>
      <c r="H49" s="31">
        <f>(G49*0.225122)</f>
        <v>708.909178</v>
      </c>
      <c r="I49" s="30">
        <f t="shared" si="0"/>
        <v>62.603184409611359</v>
      </c>
    </row>
    <row r="50" spans="1:9" hidden="1" x14ac:dyDescent="0.25">
      <c r="A50" s="47" t="s">
        <v>309</v>
      </c>
      <c r="B50" s="79" t="s">
        <v>310</v>
      </c>
      <c r="C50" s="63">
        <v>684</v>
      </c>
      <c r="D50" s="76">
        <f t="shared" si="1"/>
        <v>349.72236000000004</v>
      </c>
      <c r="E50" s="15"/>
      <c r="F50" s="15"/>
      <c r="G50" s="15"/>
      <c r="H50" s="15"/>
      <c r="I50" s="30" t="e">
        <f t="shared" si="0"/>
        <v>#DIV/0!</v>
      </c>
    </row>
    <row r="51" spans="1:9" hidden="1" x14ac:dyDescent="0.25">
      <c r="A51" s="47" t="s">
        <v>311</v>
      </c>
      <c r="B51" s="79" t="s">
        <v>312</v>
      </c>
      <c r="C51" s="63">
        <v>902</v>
      </c>
      <c r="D51" s="76">
        <f t="shared" si="1"/>
        <v>461.18358000000001</v>
      </c>
      <c r="E51" s="15"/>
      <c r="F51" s="15"/>
      <c r="G51" s="15"/>
      <c r="H51" s="15"/>
      <c r="I51" s="30" t="e">
        <f t="shared" si="0"/>
        <v>#DIV/0!</v>
      </c>
    </row>
    <row r="52" spans="1:9" hidden="1" x14ac:dyDescent="0.25">
      <c r="A52" s="47" t="s">
        <v>313</v>
      </c>
      <c r="B52" s="79" t="s">
        <v>314</v>
      </c>
      <c r="C52" s="63">
        <v>682</v>
      </c>
      <c r="D52" s="76">
        <f t="shared" si="1"/>
        <v>348.69978000000003</v>
      </c>
      <c r="E52" s="15"/>
      <c r="F52" s="15"/>
      <c r="G52" s="15"/>
      <c r="H52" s="15"/>
      <c r="I52" s="30" t="e">
        <f t="shared" si="0"/>
        <v>#DIV/0!</v>
      </c>
    </row>
    <row r="53" spans="1:9" ht="39" hidden="1" x14ac:dyDescent="0.25">
      <c r="A53" s="47" t="s">
        <v>315</v>
      </c>
      <c r="B53" s="79" t="s">
        <v>316</v>
      </c>
      <c r="C53" s="63">
        <v>857</v>
      </c>
      <c r="D53" s="76">
        <f t="shared" si="1"/>
        <v>438.17553000000004</v>
      </c>
      <c r="E53" s="62"/>
      <c r="F53" s="46"/>
      <c r="G53" s="38"/>
      <c r="H53" s="31"/>
      <c r="I53" s="30" t="e">
        <f t="shared" si="0"/>
        <v>#DIV/0!</v>
      </c>
    </row>
    <row r="54" spans="1:9" ht="26.25" hidden="1" x14ac:dyDescent="0.25">
      <c r="A54" s="47" t="s">
        <v>317</v>
      </c>
      <c r="B54" s="79" t="s">
        <v>318</v>
      </c>
      <c r="C54" s="63">
        <v>1055</v>
      </c>
      <c r="D54" s="76">
        <f t="shared" si="1"/>
        <v>539.41095000000007</v>
      </c>
      <c r="E54" s="15"/>
      <c r="F54" s="15"/>
      <c r="G54" s="15"/>
      <c r="H54" s="15"/>
      <c r="I54" s="30" t="e">
        <f t="shared" si="0"/>
        <v>#DIV/0!</v>
      </c>
    </row>
    <row r="55" spans="1:9" ht="26.25" hidden="1" x14ac:dyDescent="0.25">
      <c r="A55" s="47" t="s">
        <v>319</v>
      </c>
      <c r="B55" s="79" t="s">
        <v>320</v>
      </c>
      <c r="C55" s="63">
        <v>676</v>
      </c>
      <c r="D55" s="76">
        <f t="shared" si="1"/>
        <v>345.63204000000002</v>
      </c>
      <c r="E55" s="15"/>
      <c r="F55" s="15"/>
      <c r="G55" s="15"/>
      <c r="H55" s="15"/>
      <c r="I55" s="30" t="e">
        <f t="shared" si="0"/>
        <v>#DIV/0!</v>
      </c>
    </row>
    <row r="56" spans="1:9" ht="26.25" x14ac:dyDescent="0.25">
      <c r="A56" s="47" t="s">
        <v>321</v>
      </c>
      <c r="B56" s="79" t="s">
        <v>322</v>
      </c>
      <c r="C56" s="63">
        <v>691</v>
      </c>
      <c r="D56" s="76">
        <f t="shared" si="1"/>
        <v>353.30139000000003</v>
      </c>
      <c r="E56" s="64" t="s">
        <v>91</v>
      </c>
      <c r="F56" s="45">
        <v>49</v>
      </c>
      <c r="G56" s="40">
        <v>2588</v>
      </c>
      <c r="H56" s="31">
        <f t="shared" si="3"/>
        <v>582.61573599999997</v>
      </c>
      <c r="I56" s="30">
        <f t="shared" si="0"/>
        <v>60.640550566934913</v>
      </c>
    </row>
    <row r="57" spans="1:9" x14ac:dyDescent="0.25">
      <c r="A57" s="47" t="s">
        <v>323</v>
      </c>
      <c r="B57" s="79" t="s">
        <v>324</v>
      </c>
      <c r="C57" s="63">
        <v>1240</v>
      </c>
      <c r="D57" s="76">
        <f t="shared" si="1"/>
        <v>633.99959999999999</v>
      </c>
      <c r="E57" s="64" t="s">
        <v>222</v>
      </c>
      <c r="F57" s="45">
        <v>50</v>
      </c>
      <c r="G57" s="40">
        <v>4225</v>
      </c>
      <c r="H57" s="31">
        <f t="shared" si="3"/>
        <v>951.14044999999999</v>
      </c>
      <c r="I57" s="30">
        <f t="shared" si="0"/>
        <v>66.656780289388379</v>
      </c>
    </row>
    <row r="58" spans="1:9" x14ac:dyDescent="0.25">
      <c r="A58" s="47" t="s">
        <v>325</v>
      </c>
      <c r="B58" s="79" t="s">
        <v>326</v>
      </c>
      <c r="C58" s="63">
        <v>2603</v>
      </c>
      <c r="D58" s="76">
        <f t="shared" si="1"/>
        <v>1330.88787</v>
      </c>
      <c r="E58" s="64" t="s">
        <v>223</v>
      </c>
      <c r="F58" s="45">
        <v>51</v>
      </c>
      <c r="G58" s="40">
        <v>7058</v>
      </c>
      <c r="H58" s="31">
        <f t="shared" si="3"/>
        <v>1588.9110759999999</v>
      </c>
      <c r="I58" s="30">
        <f t="shared" si="0"/>
        <v>83.761004004732627</v>
      </c>
    </row>
    <row r="59" spans="1:9" ht="26.25" x14ac:dyDescent="0.25">
      <c r="A59" s="47" t="s">
        <v>327</v>
      </c>
      <c r="B59" s="79" t="s">
        <v>328</v>
      </c>
      <c r="C59" s="63">
        <v>1266</v>
      </c>
      <c r="D59" s="76">
        <f t="shared" si="1"/>
        <v>647.29313999999999</v>
      </c>
      <c r="E59" s="64" t="s">
        <v>94</v>
      </c>
      <c r="F59" s="45">
        <v>52</v>
      </c>
      <c r="G59" s="40">
        <v>4895</v>
      </c>
      <c r="H59" s="31">
        <f t="shared" si="3"/>
        <v>1101.97219</v>
      </c>
      <c r="I59" s="30">
        <f t="shared" si="0"/>
        <v>58.739516829367531</v>
      </c>
    </row>
    <row r="60" spans="1:9" x14ac:dyDescent="0.25">
      <c r="A60" s="47" t="s">
        <v>329</v>
      </c>
      <c r="B60" s="79" t="s">
        <v>330</v>
      </c>
      <c r="C60" s="63">
        <v>747</v>
      </c>
      <c r="D60" s="76">
        <f t="shared" si="1"/>
        <v>381.93362999999999</v>
      </c>
      <c r="E60" s="64" t="s">
        <v>95</v>
      </c>
      <c r="F60" s="45">
        <v>53</v>
      </c>
      <c r="G60" s="40">
        <v>2406</v>
      </c>
      <c r="H60" s="31">
        <f t="shared" si="3"/>
        <v>541.64353199999994</v>
      </c>
      <c r="I60" s="30">
        <f t="shared" si="0"/>
        <v>70.513835656769189</v>
      </c>
    </row>
    <row r="61" spans="1:9" s="11" customFormat="1" ht="33" customHeight="1" x14ac:dyDescent="0.25">
      <c r="A61" s="49" t="s">
        <v>29</v>
      </c>
      <c r="B61" s="55" t="s">
        <v>224</v>
      </c>
      <c r="C61" s="63">
        <v>588</v>
      </c>
      <c r="D61" s="76">
        <f t="shared" si="1"/>
        <v>300.63852000000003</v>
      </c>
      <c r="E61" s="62" t="s">
        <v>10</v>
      </c>
      <c r="F61" s="46" t="s">
        <v>224</v>
      </c>
      <c r="G61" s="38">
        <v>1606</v>
      </c>
      <c r="H61" s="31">
        <f>(G61*0.225122)</f>
        <v>361.54593199999999</v>
      </c>
      <c r="I61" s="30">
        <f t="shared" si="0"/>
        <v>83.153617117727663</v>
      </c>
    </row>
    <row r="62" spans="1:9" x14ac:dyDescent="0.25">
      <c r="A62" s="47" t="s">
        <v>331</v>
      </c>
      <c r="B62" s="79" t="s">
        <v>332</v>
      </c>
      <c r="C62" s="63">
        <v>755</v>
      </c>
      <c r="D62" s="76">
        <f t="shared" si="1"/>
        <v>386.02395000000001</v>
      </c>
      <c r="E62" s="15"/>
      <c r="F62" s="15"/>
      <c r="G62" s="15"/>
      <c r="H62" s="14" t="s">
        <v>410</v>
      </c>
      <c r="I62" s="30"/>
    </row>
    <row r="63" spans="1:9" x14ac:dyDescent="0.25">
      <c r="A63" s="47" t="s">
        <v>333</v>
      </c>
      <c r="B63" s="79" t="s">
        <v>334</v>
      </c>
      <c r="C63" s="63">
        <v>511</v>
      </c>
      <c r="D63" s="76">
        <f t="shared" si="1"/>
        <v>261.26919000000004</v>
      </c>
      <c r="E63" s="15"/>
      <c r="F63" s="15"/>
      <c r="G63" s="15"/>
      <c r="H63" s="14" t="s">
        <v>411</v>
      </c>
      <c r="I63" s="30"/>
    </row>
    <row r="64" spans="1:9" s="11" customFormat="1" x14ac:dyDescent="0.25">
      <c r="A64" s="47"/>
      <c r="B64" s="79"/>
      <c r="C64" s="63"/>
      <c r="D64" s="76"/>
      <c r="E64" s="62"/>
      <c r="F64" s="46"/>
      <c r="G64" s="38"/>
      <c r="H64" s="31"/>
      <c r="I64" s="30"/>
    </row>
    <row r="65" spans="1:9" s="11" customFormat="1" ht="26.25" x14ac:dyDescent="0.25">
      <c r="A65" s="47" t="s">
        <v>144</v>
      </c>
      <c r="B65" s="46" t="s">
        <v>225</v>
      </c>
      <c r="C65" s="63">
        <v>2095</v>
      </c>
      <c r="D65" s="76">
        <f t="shared" si="1"/>
        <v>1071.15255</v>
      </c>
      <c r="E65" s="62" t="s">
        <v>11</v>
      </c>
      <c r="F65" s="46" t="s">
        <v>225</v>
      </c>
      <c r="G65" s="38">
        <v>5818</v>
      </c>
      <c r="H65" s="31">
        <f>(G65*0.225122)</f>
        <v>1309.7597959999998</v>
      </c>
      <c r="I65" s="30">
        <f t="shared" si="0"/>
        <v>81.782365993466499</v>
      </c>
    </row>
    <row r="66" spans="1:9" x14ac:dyDescent="0.25">
      <c r="A66" s="47" t="s">
        <v>335</v>
      </c>
      <c r="B66" s="79" t="s">
        <v>336</v>
      </c>
      <c r="C66" s="63">
        <v>1155</v>
      </c>
      <c r="D66" s="76">
        <f t="shared" si="1"/>
        <v>590.53994999999998</v>
      </c>
      <c r="E66" s="64" t="s">
        <v>98</v>
      </c>
      <c r="F66" s="45">
        <v>58</v>
      </c>
      <c r="G66" s="40">
        <v>6069</v>
      </c>
      <c r="H66" s="31">
        <f t="shared" si="3"/>
        <v>1366.265418</v>
      </c>
      <c r="I66" s="30">
        <f t="shared" si="0"/>
        <v>43.222930348662317</v>
      </c>
    </row>
    <row r="67" spans="1:9" s="11" customFormat="1" ht="37.5" customHeight="1" x14ac:dyDescent="0.25">
      <c r="A67" s="49" t="s">
        <v>337</v>
      </c>
      <c r="B67" s="82" t="s">
        <v>227</v>
      </c>
      <c r="C67" s="63">
        <v>1366</v>
      </c>
      <c r="D67" s="76">
        <f t="shared" si="1"/>
        <v>698.42214000000001</v>
      </c>
      <c r="E67" s="67" t="s">
        <v>226</v>
      </c>
      <c r="F67" s="45" t="s">
        <v>227</v>
      </c>
      <c r="G67" s="40">
        <v>4126</v>
      </c>
      <c r="H67" s="31">
        <f>(G67*0.225122)</f>
        <v>928.85337199999992</v>
      </c>
      <c r="I67" s="30">
        <f t="shared" si="0"/>
        <v>75.191861391014044</v>
      </c>
    </row>
    <row r="68" spans="1:9" ht="39" x14ac:dyDescent="0.25">
      <c r="A68" s="47" t="s">
        <v>337</v>
      </c>
      <c r="B68" s="79" t="s">
        <v>338</v>
      </c>
      <c r="C68" s="63">
        <v>1340</v>
      </c>
      <c r="D68" s="76">
        <f t="shared" si="1"/>
        <v>685.12860000000001</v>
      </c>
      <c r="E68" s="15"/>
      <c r="F68" s="15"/>
      <c r="G68" s="15"/>
      <c r="H68" s="14" t="s">
        <v>410</v>
      </c>
      <c r="I68" s="30"/>
    </row>
    <row r="69" spans="1:9" x14ac:dyDescent="0.25">
      <c r="A69" s="47" t="s">
        <v>339</v>
      </c>
      <c r="B69" s="79" t="s">
        <v>340</v>
      </c>
      <c r="C69" s="63">
        <v>1392</v>
      </c>
      <c r="D69" s="76">
        <f t="shared" si="1"/>
        <v>711.71568000000002</v>
      </c>
      <c r="E69" s="15"/>
      <c r="F69" s="15"/>
      <c r="G69" s="15"/>
      <c r="H69" s="14" t="s">
        <v>410</v>
      </c>
      <c r="I69" s="30"/>
    </row>
    <row r="70" spans="1:9" s="11" customFormat="1" x14ac:dyDescent="0.25">
      <c r="A70" s="47" t="s">
        <v>341</v>
      </c>
      <c r="B70" s="79" t="s">
        <v>342</v>
      </c>
      <c r="C70" s="63">
        <v>1583</v>
      </c>
      <c r="D70" s="76">
        <f t="shared" ref="D70:D78" si="4">(C70*0.51129)</f>
        <v>809.37207000000001</v>
      </c>
      <c r="E70" s="64" t="s">
        <v>228</v>
      </c>
      <c r="F70" s="45">
        <v>61</v>
      </c>
      <c r="G70" s="40">
        <v>5209</v>
      </c>
      <c r="H70" s="31">
        <f>(G70*0.225122)</f>
        <v>1172.660498</v>
      </c>
      <c r="I70" s="30">
        <f t="shared" ref="I70:I105" si="5">(D70/H70)*100</f>
        <v>69.020153009366567</v>
      </c>
    </row>
    <row r="71" spans="1:9" s="11" customFormat="1" ht="39" x14ac:dyDescent="0.25">
      <c r="A71" s="47" t="s">
        <v>343</v>
      </c>
      <c r="B71" s="79" t="s">
        <v>344</v>
      </c>
      <c r="C71" s="63">
        <v>2772</v>
      </c>
      <c r="D71" s="76">
        <f t="shared" si="4"/>
        <v>1417.2958800000001</v>
      </c>
      <c r="E71" s="64" t="s">
        <v>229</v>
      </c>
      <c r="F71" s="45" t="s">
        <v>230</v>
      </c>
      <c r="G71" s="40">
        <v>6543</v>
      </c>
      <c r="H71" s="31">
        <f>(G71*0.225122)</f>
        <v>1472.973246</v>
      </c>
      <c r="I71" s="30">
        <f t="shared" si="5"/>
        <v>96.220069430914847</v>
      </c>
    </row>
    <row r="72" spans="1:9" x14ac:dyDescent="0.25">
      <c r="A72" s="47" t="s">
        <v>345</v>
      </c>
      <c r="B72" s="79" t="s">
        <v>346</v>
      </c>
      <c r="C72" s="63">
        <v>1699</v>
      </c>
      <c r="D72" s="76">
        <f t="shared" si="4"/>
        <v>868.68171000000007</v>
      </c>
      <c r="E72" s="15"/>
      <c r="F72" s="15"/>
      <c r="G72" s="15"/>
      <c r="H72" s="14" t="s">
        <v>410</v>
      </c>
      <c r="I72" s="30"/>
    </row>
    <row r="73" spans="1:9" x14ac:dyDescent="0.25">
      <c r="A73" s="68" t="s">
        <v>30</v>
      </c>
      <c r="B73" s="55" t="s">
        <v>231</v>
      </c>
      <c r="C73" s="69">
        <v>1647</v>
      </c>
      <c r="D73" s="77">
        <f t="shared" si="4"/>
        <v>842.09463000000005</v>
      </c>
      <c r="E73" s="62" t="s">
        <v>12</v>
      </c>
      <c r="F73" s="46" t="s">
        <v>231</v>
      </c>
      <c r="G73" s="38">
        <v>6905</v>
      </c>
      <c r="H73" s="31">
        <f t="shared" si="3"/>
        <v>1554.46741</v>
      </c>
      <c r="I73" s="30">
        <f t="shared" si="5"/>
        <v>54.172549683753104</v>
      </c>
    </row>
    <row r="74" spans="1:9" ht="39" x14ac:dyDescent="0.25">
      <c r="A74" s="47" t="s">
        <v>347</v>
      </c>
      <c r="B74" s="79" t="s">
        <v>348</v>
      </c>
      <c r="C74" s="63">
        <v>1681</v>
      </c>
      <c r="D74" s="76">
        <f t="shared" si="4"/>
        <v>859.47849000000008</v>
      </c>
      <c r="E74" s="64" t="s">
        <v>104</v>
      </c>
      <c r="F74" s="45">
        <v>64</v>
      </c>
      <c r="G74" s="40">
        <v>7348</v>
      </c>
      <c r="H74" s="31">
        <f t="shared" si="3"/>
        <v>1654.1964559999999</v>
      </c>
      <c r="I74" s="30">
        <f t="shared" si="5"/>
        <v>51.957461695831377</v>
      </c>
    </row>
    <row r="75" spans="1:9" ht="39" x14ac:dyDescent="0.25">
      <c r="A75" s="47" t="s">
        <v>349</v>
      </c>
      <c r="B75" s="79" t="s">
        <v>350</v>
      </c>
      <c r="C75" s="63">
        <v>2050</v>
      </c>
      <c r="D75" s="76">
        <f t="shared" si="4"/>
        <v>1048.1445000000001</v>
      </c>
      <c r="E75" s="64" t="s">
        <v>105</v>
      </c>
      <c r="F75" s="45">
        <v>65</v>
      </c>
      <c r="G75" s="40">
        <v>5699</v>
      </c>
      <c r="H75" s="31">
        <f t="shared" si="3"/>
        <v>1282.970278</v>
      </c>
      <c r="I75" s="30">
        <f t="shared" si="5"/>
        <v>81.696709422913074</v>
      </c>
    </row>
    <row r="76" spans="1:9" ht="26.25" x14ac:dyDescent="0.25">
      <c r="A76" s="47" t="s">
        <v>351</v>
      </c>
      <c r="B76" s="79" t="s">
        <v>352</v>
      </c>
      <c r="C76" s="63">
        <v>1018</v>
      </c>
      <c r="D76" s="76">
        <f t="shared" si="4"/>
        <v>520.49322000000006</v>
      </c>
      <c r="E76" s="64" t="s">
        <v>106</v>
      </c>
      <c r="F76" s="45">
        <v>66</v>
      </c>
      <c r="G76" s="40">
        <v>4215</v>
      </c>
      <c r="H76" s="31">
        <f t="shared" si="3"/>
        <v>948.88923</v>
      </c>
      <c r="I76" s="30">
        <f t="shared" si="5"/>
        <v>54.852895737893462</v>
      </c>
    </row>
    <row r="77" spans="1:9" x14ac:dyDescent="0.25">
      <c r="A77" s="47" t="s">
        <v>31</v>
      </c>
      <c r="B77" s="79" t="s">
        <v>353</v>
      </c>
      <c r="C77" s="63">
        <v>897</v>
      </c>
      <c r="D77" s="76">
        <f t="shared" si="4"/>
        <v>458.62713000000002</v>
      </c>
      <c r="E77" s="62" t="s">
        <v>232</v>
      </c>
      <c r="F77" s="46">
        <v>68</v>
      </c>
      <c r="G77" s="38">
        <v>2483</v>
      </c>
      <c r="H77" s="31">
        <f t="shared" si="3"/>
        <v>558.97792600000002</v>
      </c>
      <c r="I77" s="30">
        <f t="shared" si="5"/>
        <v>82.047449222529764</v>
      </c>
    </row>
    <row r="78" spans="1:9" ht="26.25" x14ac:dyDescent="0.25">
      <c r="A78" s="68" t="s">
        <v>146</v>
      </c>
      <c r="B78" s="55" t="s">
        <v>234</v>
      </c>
      <c r="C78" s="69">
        <v>1356</v>
      </c>
      <c r="D78" s="77">
        <f t="shared" si="4"/>
        <v>693.30924000000005</v>
      </c>
      <c r="E78" s="62" t="s">
        <v>233</v>
      </c>
      <c r="F78" s="46" t="s">
        <v>234</v>
      </c>
      <c r="G78" s="38">
        <v>4423</v>
      </c>
      <c r="H78" s="31">
        <f t="shared" si="3"/>
        <v>995.714606</v>
      </c>
      <c r="I78" s="30">
        <f t="shared" si="5"/>
        <v>69.629313040327148</v>
      </c>
    </row>
    <row r="79" spans="1:9" x14ac:dyDescent="0.25">
      <c r="A79" s="47" t="s">
        <v>354</v>
      </c>
      <c r="B79" s="79" t="s">
        <v>355</v>
      </c>
      <c r="C79" s="63">
        <v>1155</v>
      </c>
      <c r="D79" s="76">
        <f t="shared" si="1"/>
        <v>590.53994999999998</v>
      </c>
      <c r="E79" s="15"/>
      <c r="F79" s="15"/>
      <c r="G79" s="15"/>
      <c r="H79" s="14" t="s">
        <v>410</v>
      </c>
      <c r="I79" s="30"/>
    </row>
    <row r="80" spans="1:9" ht="39" x14ac:dyDescent="0.25">
      <c r="A80" s="47" t="s">
        <v>356</v>
      </c>
      <c r="B80" s="79" t="s">
        <v>357</v>
      </c>
      <c r="C80" s="63">
        <v>1646</v>
      </c>
      <c r="D80" s="76">
        <f t="shared" si="1"/>
        <v>841.58334000000002</v>
      </c>
      <c r="E80" s="15"/>
      <c r="F80" s="15"/>
      <c r="G80" s="15"/>
      <c r="H80" s="14" t="s">
        <v>410</v>
      </c>
      <c r="I80" s="30"/>
    </row>
    <row r="81" spans="1:9" ht="26.25" x14ac:dyDescent="0.25">
      <c r="A81" s="47" t="s">
        <v>358</v>
      </c>
      <c r="B81" s="79" t="s">
        <v>359</v>
      </c>
      <c r="C81" s="63">
        <v>1384</v>
      </c>
      <c r="D81" s="76">
        <f t="shared" si="1"/>
        <v>707.62536</v>
      </c>
      <c r="E81" s="64"/>
      <c r="F81" s="45"/>
      <c r="G81" s="40"/>
      <c r="H81" s="14" t="s">
        <v>410</v>
      </c>
      <c r="I81" s="30"/>
    </row>
    <row r="82" spans="1:9" ht="26.25" x14ac:dyDescent="0.25">
      <c r="A82" s="47" t="s">
        <v>360</v>
      </c>
      <c r="B82" s="79" t="s">
        <v>361</v>
      </c>
      <c r="C82" s="63">
        <v>1179</v>
      </c>
      <c r="D82" s="76">
        <f t="shared" si="1"/>
        <v>602.81091000000004</v>
      </c>
      <c r="E82" s="64" t="s">
        <v>235</v>
      </c>
      <c r="F82" s="45">
        <v>72</v>
      </c>
      <c r="G82" s="40">
        <v>4976</v>
      </c>
      <c r="H82" s="31">
        <f>(G82*0.225122)</f>
        <v>1120.2070719999999</v>
      </c>
      <c r="I82" s="30">
        <f t="shared" si="5"/>
        <v>53.812453524664065</v>
      </c>
    </row>
    <row r="83" spans="1:9" x14ac:dyDescent="0.25">
      <c r="A83" s="47" t="s">
        <v>362</v>
      </c>
      <c r="B83" s="79" t="s">
        <v>363</v>
      </c>
      <c r="C83" s="63">
        <v>1370</v>
      </c>
      <c r="D83" s="76">
        <f t="shared" ref="D83:D108" si="6">(C83*0.51129)</f>
        <v>700.46730000000002</v>
      </c>
      <c r="E83" s="15"/>
      <c r="F83" s="15"/>
      <c r="G83" s="15"/>
      <c r="H83" s="15"/>
      <c r="I83" s="30"/>
    </row>
    <row r="84" spans="1:9" x14ac:dyDescent="0.25">
      <c r="A84" s="47" t="s">
        <v>364</v>
      </c>
      <c r="B84" s="79" t="s">
        <v>365</v>
      </c>
      <c r="C84" s="63">
        <v>1584</v>
      </c>
      <c r="D84" s="76">
        <f t="shared" si="6"/>
        <v>809.88336000000004</v>
      </c>
      <c r="E84" s="15"/>
      <c r="F84" s="15"/>
      <c r="G84" s="15"/>
      <c r="H84" s="15"/>
      <c r="I84" s="30"/>
    </row>
    <row r="85" spans="1:9" x14ac:dyDescent="0.25">
      <c r="A85" s="47" t="s">
        <v>366</v>
      </c>
      <c r="B85" s="79" t="s">
        <v>367</v>
      </c>
      <c r="C85" s="63">
        <v>536</v>
      </c>
      <c r="D85" s="76">
        <f t="shared" si="6"/>
        <v>274.05144000000001</v>
      </c>
      <c r="E85" s="15"/>
      <c r="F85" s="15"/>
      <c r="G85" s="15"/>
      <c r="H85" s="15"/>
      <c r="I85" s="30"/>
    </row>
    <row r="86" spans="1:9" s="11" customFormat="1" ht="26.25" x14ac:dyDescent="0.25">
      <c r="A86" s="49" t="s">
        <v>32</v>
      </c>
      <c r="B86" s="55" t="s">
        <v>237</v>
      </c>
      <c r="C86" s="63">
        <v>722</v>
      </c>
      <c r="D86" s="76">
        <f t="shared" si="6"/>
        <v>369.15138000000002</v>
      </c>
      <c r="E86" s="62" t="s">
        <v>236</v>
      </c>
      <c r="F86" s="46" t="s">
        <v>237</v>
      </c>
      <c r="G86" s="38">
        <v>2199</v>
      </c>
      <c r="H86" s="31">
        <f>(G86*0.225122)</f>
        <v>495.04327799999999</v>
      </c>
      <c r="I86" s="30">
        <f t="shared" si="5"/>
        <v>74.569516728191999</v>
      </c>
    </row>
    <row r="87" spans="1:9" x14ac:dyDescent="0.25">
      <c r="A87" s="47" t="s">
        <v>368</v>
      </c>
      <c r="B87" s="79" t="s">
        <v>369</v>
      </c>
      <c r="C87" s="63">
        <v>937</v>
      </c>
      <c r="D87" s="76">
        <f t="shared" si="6"/>
        <v>479.07873000000001</v>
      </c>
      <c r="E87" s="15"/>
      <c r="F87" s="15"/>
      <c r="G87" s="15"/>
      <c r="H87" s="14" t="s">
        <v>410</v>
      </c>
      <c r="I87" s="30"/>
    </row>
    <row r="88" spans="1:9" ht="26.25" x14ac:dyDescent="0.25">
      <c r="A88" s="47" t="s">
        <v>370</v>
      </c>
      <c r="B88" s="79" t="s">
        <v>371</v>
      </c>
      <c r="C88" s="63">
        <v>1312</v>
      </c>
      <c r="D88" s="76">
        <f t="shared" si="6"/>
        <v>670.81248000000005</v>
      </c>
      <c r="E88" s="70"/>
      <c r="F88" s="71"/>
      <c r="G88" s="71"/>
      <c r="H88" s="14" t="s">
        <v>410</v>
      </c>
      <c r="I88" s="30"/>
    </row>
    <row r="89" spans="1:9" ht="39" x14ac:dyDescent="0.25">
      <c r="A89" s="54" t="s">
        <v>372</v>
      </c>
      <c r="B89" s="79" t="s">
        <v>373</v>
      </c>
      <c r="C89" s="63">
        <v>839</v>
      </c>
      <c r="D89" s="76">
        <f t="shared" si="6"/>
        <v>428.97230999999999</v>
      </c>
      <c r="E89" s="15"/>
      <c r="F89" s="15"/>
      <c r="G89" s="15"/>
      <c r="H89" s="14" t="s">
        <v>410</v>
      </c>
      <c r="I89" s="30"/>
    </row>
    <row r="90" spans="1:9" x14ac:dyDescent="0.25">
      <c r="A90" s="47" t="s">
        <v>374</v>
      </c>
      <c r="B90" s="79" t="s">
        <v>375</v>
      </c>
      <c r="C90" s="63">
        <v>554</v>
      </c>
      <c r="D90" s="76">
        <f t="shared" si="6"/>
        <v>283.25466</v>
      </c>
      <c r="E90" s="15"/>
      <c r="F90" s="15"/>
      <c r="G90" s="15"/>
      <c r="H90" s="14" t="s">
        <v>410</v>
      </c>
      <c r="I90" s="30"/>
    </row>
    <row r="91" spans="1:9" ht="26.25" x14ac:dyDescent="0.25">
      <c r="A91" s="47" t="s">
        <v>376</v>
      </c>
      <c r="B91" s="79" t="s">
        <v>377</v>
      </c>
      <c r="C91" s="63">
        <v>516</v>
      </c>
      <c r="D91" s="76">
        <f t="shared" si="6"/>
        <v>263.82564000000002</v>
      </c>
      <c r="E91" s="15"/>
      <c r="F91" s="15"/>
      <c r="G91" s="15"/>
      <c r="H91" s="14" t="s">
        <v>410</v>
      </c>
      <c r="I91" s="30"/>
    </row>
    <row r="92" spans="1:9" ht="39" x14ac:dyDescent="0.25">
      <c r="A92" s="47" t="s">
        <v>378</v>
      </c>
      <c r="B92" s="79" t="s">
        <v>379</v>
      </c>
      <c r="C92" s="63">
        <v>1265</v>
      </c>
      <c r="D92" s="76">
        <f t="shared" si="6"/>
        <v>646.78185000000008</v>
      </c>
      <c r="E92" s="15"/>
      <c r="F92" s="15"/>
      <c r="G92" s="15"/>
      <c r="H92" s="14" t="s">
        <v>410</v>
      </c>
      <c r="I92" s="30"/>
    </row>
    <row r="93" spans="1:9" s="11" customFormat="1" hidden="1" x14ac:dyDescent="0.25">
      <c r="A93" s="47"/>
      <c r="B93" s="79"/>
      <c r="C93" s="63"/>
      <c r="D93" s="76"/>
      <c r="E93" s="62"/>
      <c r="F93" s="46"/>
      <c r="G93" s="38"/>
      <c r="H93" s="14" t="s">
        <v>410</v>
      </c>
      <c r="I93" s="30"/>
    </row>
    <row r="94" spans="1:9" ht="26.25" x14ac:dyDescent="0.25">
      <c r="A94" s="47" t="s">
        <v>33</v>
      </c>
      <c r="B94" s="79" t="s">
        <v>380</v>
      </c>
      <c r="C94" s="63">
        <v>980</v>
      </c>
      <c r="D94" s="76">
        <f t="shared" si="6"/>
        <v>501.06420000000003</v>
      </c>
      <c r="E94" s="62" t="s">
        <v>238</v>
      </c>
      <c r="F94" s="46">
        <v>84</v>
      </c>
      <c r="G94" s="38">
        <v>4092</v>
      </c>
      <c r="H94" s="31">
        <f>(G94*0.225122)</f>
        <v>921.19922399999996</v>
      </c>
      <c r="I94" s="30">
        <f t="shared" si="5"/>
        <v>54.392599010699996</v>
      </c>
    </row>
    <row r="95" spans="1:9" x14ac:dyDescent="0.25">
      <c r="A95" s="47" t="s">
        <v>34</v>
      </c>
      <c r="B95" s="79" t="s">
        <v>381</v>
      </c>
      <c r="C95" s="63">
        <v>1043</v>
      </c>
      <c r="D95" s="76">
        <f t="shared" si="6"/>
        <v>533.27547000000004</v>
      </c>
      <c r="E95" s="62" t="s">
        <v>17</v>
      </c>
      <c r="F95" s="46">
        <v>85</v>
      </c>
      <c r="G95" s="38">
        <v>2697</v>
      </c>
      <c r="H95" s="31">
        <f t="shared" ref="H95" si="7">(G95*0.225122)</f>
        <v>607.15403400000002</v>
      </c>
      <c r="I95" s="30">
        <f t="shared" si="5"/>
        <v>87.831989929593391</v>
      </c>
    </row>
    <row r="96" spans="1:9" s="11" customFormat="1" ht="26.25" x14ac:dyDescent="0.25">
      <c r="A96" s="49" t="s">
        <v>148</v>
      </c>
      <c r="B96" s="55" t="s">
        <v>239</v>
      </c>
      <c r="C96" s="63">
        <v>986</v>
      </c>
      <c r="D96" s="76">
        <f t="shared" si="6"/>
        <v>504.13194000000004</v>
      </c>
      <c r="E96" s="65" t="s">
        <v>18</v>
      </c>
      <c r="F96" s="55" t="s">
        <v>239</v>
      </c>
      <c r="G96" s="38">
        <v>2729</v>
      </c>
      <c r="H96" s="31">
        <f>(G96*0.225122)</f>
        <v>614.35793799999999</v>
      </c>
      <c r="I96" s="30">
        <f t="shared" si="5"/>
        <v>82.058342346998387</v>
      </c>
    </row>
    <row r="97" spans="1:9" x14ac:dyDescent="0.25">
      <c r="A97" s="47" t="s">
        <v>382</v>
      </c>
      <c r="B97" s="79" t="s">
        <v>383</v>
      </c>
      <c r="C97" s="63">
        <v>1083</v>
      </c>
      <c r="D97" s="76">
        <f t="shared" si="6"/>
        <v>553.72707000000003</v>
      </c>
      <c r="E97" s="15"/>
      <c r="F97" s="15"/>
      <c r="G97" s="15"/>
      <c r="H97" s="14" t="s">
        <v>410</v>
      </c>
      <c r="I97" s="30"/>
    </row>
    <row r="98" spans="1:9" x14ac:dyDescent="0.25">
      <c r="A98" s="54" t="s">
        <v>384</v>
      </c>
      <c r="B98" s="79" t="s">
        <v>385</v>
      </c>
      <c r="C98" s="63">
        <v>633</v>
      </c>
      <c r="D98" s="76">
        <f t="shared" si="6"/>
        <v>323.64657</v>
      </c>
      <c r="E98" s="15"/>
      <c r="F98" s="15"/>
      <c r="G98" s="15"/>
      <c r="H98" s="14" t="s">
        <v>410</v>
      </c>
      <c r="I98" s="30"/>
    </row>
    <row r="99" spans="1:9" x14ac:dyDescent="0.25">
      <c r="A99" s="54" t="s">
        <v>386</v>
      </c>
      <c r="B99" s="79" t="s">
        <v>387</v>
      </c>
      <c r="C99" s="63">
        <v>611</v>
      </c>
      <c r="D99" s="76">
        <f t="shared" si="6"/>
        <v>312.39819</v>
      </c>
      <c r="E99" s="15"/>
      <c r="F99" s="15"/>
      <c r="G99" s="15"/>
      <c r="H99" s="14" t="s">
        <v>410</v>
      </c>
      <c r="I99" s="30"/>
    </row>
    <row r="100" spans="1:9" s="11" customFormat="1" x14ac:dyDescent="0.25">
      <c r="A100" s="49" t="s">
        <v>149</v>
      </c>
      <c r="B100" s="55" t="s">
        <v>240</v>
      </c>
      <c r="C100" s="63">
        <v>794</v>
      </c>
      <c r="D100" s="76">
        <f t="shared" si="6"/>
        <v>405.96426000000002</v>
      </c>
      <c r="E100" s="62" t="s">
        <v>133</v>
      </c>
      <c r="F100" s="46" t="s">
        <v>240</v>
      </c>
      <c r="G100" s="38">
        <v>2219</v>
      </c>
      <c r="H100" s="31">
        <f>(G100*0.225122)</f>
        <v>499.54571799999997</v>
      </c>
      <c r="I100" s="30">
        <f t="shared" si="5"/>
        <v>81.266687987104319</v>
      </c>
    </row>
    <row r="101" spans="1:9" x14ac:dyDescent="0.25">
      <c r="A101" s="47" t="s">
        <v>388</v>
      </c>
      <c r="B101" s="79" t="s">
        <v>389</v>
      </c>
      <c r="C101" s="63">
        <v>712</v>
      </c>
      <c r="D101" s="76">
        <f t="shared" si="6"/>
        <v>364.03847999999999</v>
      </c>
      <c r="E101" s="15"/>
      <c r="F101" s="15"/>
      <c r="G101" s="15"/>
      <c r="H101" s="14" t="s">
        <v>410</v>
      </c>
      <c r="I101" s="30"/>
    </row>
    <row r="102" spans="1:9" x14ac:dyDescent="0.25">
      <c r="A102" s="47" t="s">
        <v>390</v>
      </c>
      <c r="B102" s="79" t="s">
        <v>391</v>
      </c>
      <c r="C102" s="63">
        <v>687</v>
      </c>
      <c r="D102" s="76">
        <f t="shared" si="6"/>
        <v>351.25623000000002</v>
      </c>
      <c r="E102" s="15"/>
      <c r="F102" s="15"/>
      <c r="G102" s="15"/>
      <c r="H102" s="14" t="s">
        <v>410</v>
      </c>
      <c r="I102" s="30"/>
    </row>
    <row r="103" spans="1:9" x14ac:dyDescent="0.25">
      <c r="A103" s="47" t="s">
        <v>392</v>
      </c>
      <c r="B103" s="79" t="s">
        <v>393</v>
      </c>
      <c r="C103" s="63">
        <v>753</v>
      </c>
      <c r="D103" s="76">
        <f t="shared" si="6"/>
        <v>385.00137000000001</v>
      </c>
      <c r="E103" s="15"/>
      <c r="F103" s="15"/>
      <c r="G103" s="15"/>
      <c r="H103" s="14" t="s">
        <v>410</v>
      </c>
      <c r="I103" s="30"/>
    </row>
    <row r="104" spans="1:9" ht="26.25" x14ac:dyDescent="0.25">
      <c r="A104" s="47" t="s">
        <v>394</v>
      </c>
      <c r="B104" s="79" t="s">
        <v>395</v>
      </c>
      <c r="C104" s="63">
        <v>978</v>
      </c>
      <c r="D104" s="76">
        <f t="shared" si="6"/>
        <v>500.04162000000002</v>
      </c>
      <c r="E104" s="15"/>
      <c r="F104" s="15"/>
      <c r="G104" s="15"/>
      <c r="H104" s="14" t="s">
        <v>410</v>
      </c>
      <c r="I104" s="30"/>
    </row>
    <row r="105" spans="1:9" s="11" customFormat="1" x14ac:dyDescent="0.25">
      <c r="A105" s="49" t="s">
        <v>150</v>
      </c>
      <c r="B105" s="55" t="s">
        <v>241</v>
      </c>
      <c r="C105" s="63">
        <v>661</v>
      </c>
      <c r="D105" s="76">
        <f t="shared" si="6"/>
        <v>337.96269000000001</v>
      </c>
      <c r="E105" s="62" t="s">
        <v>20</v>
      </c>
      <c r="F105" s="46" t="s">
        <v>241</v>
      </c>
      <c r="G105" s="38">
        <v>2115</v>
      </c>
      <c r="H105" s="31">
        <f>(G105*0.225122)</f>
        <v>476.13302999999996</v>
      </c>
      <c r="I105" s="30">
        <f t="shared" si="5"/>
        <v>70.98072780205986</v>
      </c>
    </row>
    <row r="106" spans="1:9" ht="26.25" x14ac:dyDescent="0.25">
      <c r="A106" s="47" t="s">
        <v>396</v>
      </c>
      <c r="B106" s="79" t="s">
        <v>397</v>
      </c>
      <c r="C106" s="63">
        <v>769</v>
      </c>
      <c r="D106" s="76">
        <f t="shared" si="6"/>
        <v>393.18200999999999</v>
      </c>
      <c r="E106" s="15"/>
      <c r="F106" s="15"/>
      <c r="G106" s="15"/>
      <c r="H106" s="14" t="s">
        <v>410</v>
      </c>
      <c r="I106" s="30"/>
    </row>
    <row r="107" spans="1:9" ht="26.25" x14ac:dyDescent="0.25">
      <c r="A107" s="47" t="s">
        <v>398</v>
      </c>
      <c r="B107" s="79" t="s">
        <v>399</v>
      </c>
      <c r="C107" s="63">
        <v>668</v>
      </c>
      <c r="D107" s="76">
        <f t="shared" si="6"/>
        <v>341.54172</v>
      </c>
      <c r="E107" s="15"/>
      <c r="F107" s="15"/>
      <c r="G107" s="15"/>
      <c r="H107" s="14" t="s">
        <v>410</v>
      </c>
      <c r="I107" s="30"/>
    </row>
    <row r="108" spans="1:9" x14ac:dyDescent="0.25">
      <c r="A108" s="47" t="s">
        <v>400</v>
      </c>
      <c r="B108" s="79" t="s">
        <v>401</v>
      </c>
      <c r="C108" s="63">
        <v>503</v>
      </c>
      <c r="D108" s="76">
        <f t="shared" si="6"/>
        <v>257.17887000000002</v>
      </c>
      <c r="E108" s="15"/>
      <c r="F108" s="15"/>
      <c r="G108" s="15"/>
      <c r="H108" s="14" t="s">
        <v>410</v>
      </c>
      <c r="I108" s="30"/>
    </row>
    <row r="109" spans="1:9" x14ac:dyDescent="0.25">
      <c r="B109" s="52"/>
      <c r="C109" s="57"/>
    </row>
    <row r="110" spans="1:9" x14ac:dyDescent="0.25">
      <c r="A110" s="152" t="s">
        <v>539</v>
      </c>
    </row>
  </sheetData>
  <mergeCells count="6">
    <mergeCell ref="A2:A3"/>
    <mergeCell ref="A1:H1"/>
    <mergeCell ref="I2:I3"/>
    <mergeCell ref="B2:B4"/>
    <mergeCell ref="E2:E3"/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95" workbookViewId="0">
      <selection activeCell="A108" sqref="A108"/>
    </sheetView>
  </sheetViews>
  <sheetFormatPr defaultRowHeight="15" x14ac:dyDescent="0.25"/>
  <cols>
    <col min="1" max="1" width="40.7109375" style="11" customWidth="1"/>
    <col min="2" max="2" width="5.28515625" style="11" customWidth="1"/>
    <col min="3" max="3" width="0" style="11" hidden="1" customWidth="1"/>
    <col min="4" max="4" width="15.85546875" style="11" customWidth="1"/>
    <col min="5" max="6" width="14.7109375" style="11" customWidth="1"/>
    <col min="7" max="7" width="9.140625" style="11"/>
    <col min="8" max="8" width="14" hidden="1" customWidth="1"/>
    <col min="9" max="9" width="54.5703125" hidden="1" customWidth="1"/>
    <col min="10" max="10" width="14.85546875" hidden="1" customWidth="1"/>
    <col min="11" max="11" width="0" hidden="1" customWidth="1"/>
  </cols>
  <sheetData>
    <row r="1" spans="1:10" x14ac:dyDescent="0.25">
      <c r="A1" s="195" t="s">
        <v>535</v>
      </c>
      <c r="B1" s="195"/>
      <c r="C1" s="195"/>
      <c r="D1" s="195"/>
      <c r="E1" s="195"/>
    </row>
    <row r="2" spans="1:10" ht="40.5" customHeight="1" x14ac:dyDescent="0.25">
      <c r="A2" s="196"/>
      <c r="B2" s="196"/>
      <c r="C2" s="196"/>
      <c r="D2" s="196"/>
      <c r="E2" s="196"/>
    </row>
    <row r="3" spans="1:10" ht="62.25" customHeight="1" x14ac:dyDescent="0.25">
      <c r="A3" s="197" t="s">
        <v>541</v>
      </c>
      <c r="B3" s="15"/>
      <c r="C3" s="15">
        <v>2015</v>
      </c>
      <c r="D3" s="132" t="s">
        <v>157</v>
      </c>
      <c r="E3" s="132" t="s">
        <v>533</v>
      </c>
      <c r="F3" s="75" t="s">
        <v>534</v>
      </c>
      <c r="H3" s="194" t="s">
        <v>422</v>
      </c>
      <c r="I3" s="194" t="s">
        <v>423</v>
      </c>
      <c r="J3" s="117" t="s">
        <v>424</v>
      </c>
    </row>
    <row r="4" spans="1:10" hidden="1" x14ac:dyDescent="0.25">
      <c r="A4" s="198"/>
      <c r="B4" s="15"/>
      <c r="C4" s="15"/>
      <c r="D4" s="15"/>
      <c r="E4" s="15"/>
      <c r="F4" s="15"/>
      <c r="H4" s="194"/>
      <c r="I4" s="194"/>
      <c r="J4" s="96">
        <v>2015</v>
      </c>
    </row>
    <row r="5" spans="1:10" s="11" customFormat="1" ht="20.25" customHeight="1" x14ac:dyDescent="0.25">
      <c r="A5" s="17" t="s">
        <v>531</v>
      </c>
      <c r="B5" s="15"/>
      <c r="C5" s="31">
        <v>893.66666666666663</v>
      </c>
      <c r="D5" s="125">
        <f>(C5*0.51129)</f>
        <v>456.92282999999998</v>
      </c>
      <c r="E5" s="126">
        <v>1882</v>
      </c>
      <c r="F5" s="133">
        <f>(D5/E5)*100</f>
        <v>24.278577577045695</v>
      </c>
      <c r="G5" s="123"/>
      <c r="H5" s="121"/>
      <c r="I5" s="115" t="s">
        <v>448</v>
      </c>
      <c r="J5" s="116">
        <v>1882</v>
      </c>
    </row>
    <row r="6" spans="1:10" x14ac:dyDescent="0.25">
      <c r="A6" s="119" t="s">
        <v>22</v>
      </c>
      <c r="B6" s="15"/>
      <c r="C6" s="15"/>
      <c r="D6" s="125">
        <v>376.82073000000003</v>
      </c>
      <c r="E6" s="127">
        <v>835</v>
      </c>
      <c r="F6" s="133">
        <f t="shared" ref="F6:F69" si="0">(D6/E6)*100</f>
        <v>45.128231137724555</v>
      </c>
      <c r="G6" s="53"/>
      <c r="H6" s="97" t="s">
        <v>162</v>
      </c>
      <c r="I6" s="98" t="s">
        <v>425</v>
      </c>
      <c r="J6" s="99">
        <v>835</v>
      </c>
    </row>
    <row r="7" spans="1:10" ht="26.25" x14ac:dyDescent="0.25">
      <c r="A7" s="54" t="s">
        <v>242</v>
      </c>
      <c r="B7" s="118" t="s">
        <v>449</v>
      </c>
      <c r="C7" s="31">
        <f>([1]KID2!D4/12)</f>
        <v>715.75</v>
      </c>
      <c r="D7" s="31">
        <f t="shared" ref="D7:D69" si="1">(C7*0.51129)</f>
        <v>365.95581750000002</v>
      </c>
      <c r="E7" s="128">
        <v>807</v>
      </c>
      <c r="F7" s="133">
        <f t="shared" si="0"/>
        <v>45.347684944237919</v>
      </c>
      <c r="G7" s="53"/>
      <c r="H7" s="100" t="s">
        <v>426</v>
      </c>
      <c r="I7" s="101" t="s">
        <v>193</v>
      </c>
      <c r="J7" s="102">
        <v>807</v>
      </c>
    </row>
    <row r="8" spans="1:10" x14ac:dyDescent="0.25">
      <c r="A8" s="54" t="s">
        <v>243</v>
      </c>
      <c r="B8" s="118" t="s">
        <v>450</v>
      </c>
      <c r="C8" s="31">
        <f>([1]KID2!D5/12)</f>
        <v>831.66666666666663</v>
      </c>
      <c r="D8" s="31">
        <f t="shared" si="1"/>
        <v>425.22284999999999</v>
      </c>
      <c r="E8" s="128">
        <v>1004</v>
      </c>
      <c r="F8" s="133">
        <f t="shared" si="0"/>
        <v>42.352873505976099</v>
      </c>
      <c r="G8" s="53"/>
      <c r="H8" s="103" t="s">
        <v>244</v>
      </c>
      <c r="I8" s="101" t="s">
        <v>427</v>
      </c>
      <c r="J8" s="102">
        <v>1004</v>
      </c>
    </row>
    <row r="9" spans="1:10" x14ac:dyDescent="0.25">
      <c r="A9" s="54" t="s">
        <v>245</v>
      </c>
      <c r="B9" s="118" t="s">
        <v>451</v>
      </c>
      <c r="C9" s="31">
        <f>([1]KID2!D6/12)</f>
        <v>538.08333333333337</v>
      </c>
      <c r="D9" s="31">
        <f t="shared" si="1"/>
        <v>275.11662750000005</v>
      </c>
      <c r="E9" s="129">
        <v>1580</v>
      </c>
      <c r="F9" s="133">
        <f t="shared" si="0"/>
        <v>17.412444778481014</v>
      </c>
      <c r="G9" s="53"/>
      <c r="H9" s="103" t="s">
        <v>246</v>
      </c>
      <c r="I9" s="101" t="s">
        <v>428</v>
      </c>
      <c r="J9" s="104">
        <v>1580</v>
      </c>
    </row>
    <row r="10" spans="1:10" x14ac:dyDescent="0.25">
      <c r="A10" s="49" t="s">
        <v>532</v>
      </c>
      <c r="B10" s="118"/>
      <c r="C10" s="31"/>
      <c r="D10" s="31">
        <v>697</v>
      </c>
      <c r="E10" s="126">
        <v>2941</v>
      </c>
      <c r="F10" s="133">
        <f t="shared" si="0"/>
        <v>23.699421965317917</v>
      </c>
      <c r="G10" s="53"/>
      <c r="H10" s="97" t="s">
        <v>429</v>
      </c>
      <c r="I10" s="105" t="s">
        <v>430</v>
      </c>
      <c r="J10" s="106">
        <v>2941</v>
      </c>
    </row>
    <row r="11" spans="1:10" x14ac:dyDescent="0.25">
      <c r="A11" s="54" t="s">
        <v>248</v>
      </c>
      <c r="B11" s="118" t="s">
        <v>452</v>
      </c>
      <c r="C11" s="31">
        <f>([1]KID2!D8/12)</f>
        <v>938.33333333333337</v>
      </c>
      <c r="D11" s="31">
        <f t="shared" si="1"/>
        <v>479.76045000000005</v>
      </c>
      <c r="E11" s="129">
        <v>12372</v>
      </c>
      <c r="F11" s="133">
        <f t="shared" si="0"/>
        <v>3.8777921920465572</v>
      </c>
      <c r="G11" s="53"/>
      <c r="H11" s="100" t="s">
        <v>204</v>
      </c>
      <c r="I11" s="101" t="s">
        <v>203</v>
      </c>
      <c r="J11" s="104">
        <v>12372</v>
      </c>
    </row>
    <row r="12" spans="1:10" x14ac:dyDescent="0.25">
      <c r="A12" s="54" t="s">
        <v>249</v>
      </c>
      <c r="B12" s="118" t="s">
        <v>453</v>
      </c>
      <c r="C12" s="31">
        <f>([1]KID2!D9/12)</f>
        <v>1676.25</v>
      </c>
      <c r="D12" s="31">
        <f t="shared" si="1"/>
        <v>857.04986250000002</v>
      </c>
      <c r="E12" s="129">
        <v>2735</v>
      </c>
      <c r="F12" s="133">
        <f t="shared" si="0"/>
        <v>31.336375228519199</v>
      </c>
      <c r="G12" s="53"/>
      <c r="H12" s="100" t="s">
        <v>206</v>
      </c>
      <c r="I12" s="101" t="s">
        <v>205</v>
      </c>
      <c r="J12" s="104">
        <v>2735</v>
      </c>
    </row>
    <row r="13" spans="1:10" ht="26.25" x14ac:dyDescent="0.25">
      <c r="A13" s="54" t="s">
        <v>250</v>
      </c>
      <c r="B13" s="118" t="s">
        <v>454</v>
      </c>
      <c r="C13" s="31">
        <f>([1]KID2!D10/12)</f>
        <v>887.58333333333337</v>
      </c>
      <c r="D13" s="31">
        <f t="shared" si="1"/>
        <v>453.81248250000004</v>
      </c>
      <c r="E13" s="129">
        <v>1794</v>
      </c>
      <c r="F13" s="133">
        <f t="shared" si="0"/>
        <v>25.296125000000004</v>
      </c>
      <c r="G13" s="53"/>
      <c r="H13" s="100" t="s">
        <v>208</v>
      </c>
      <c r="I13" s="101" t="s">
        <v>207</v>
      </c>
      <c r="J13" s="104">
        <v>1794</v>
      </c>
    </row>
    <row r="14" spans="1:10" x14ac:dyDescent="0.25">
      <c r="A14" s="54" t="s">
        <v>251</v>
      </c>
      <c r="B14" s="118" t="s">
        <v>455</v>
      </c>
      <c r="C14" s="31">
        <f>([1]KID2!D11/12)</f>
        <v>1175.1666666666667</v>
      </c>
      <c r="D14" s="31">
        <f t="shared" si="1"/>
        <v>600.85096500000009</v>
      </c>
      <c r="E14" s="129">
        <v>6447</v>
      </c>
      <c r="F14" s="133">
        <f t="shared" si="0"/>
        <v>9.3198536528617986</v>
      </c>
      <c r="G14" s="53"/>
      <c r="H14" s="100" t="s">
        <v>210</v>
      </c>
      <c r="I14" s="101" t="s">
        <v>431</v>
      </c>
      <c r="J14" s="104">
        <v>6447</v>
      </c>
    </row>
    <row r="15" spans="1:10" x14ac:dyDescent="0.25">
      <c r="A15" s="68" t="s">
        <v>24</v>
      </c>
      <c r="B15" s="15"/>
      <c r="C15" s="15"/>
      <c r="D15" s="125">
        <v>395</v>
      </c>
      <c r="E15" s="126">
        <v>1484</v>
      </c>
      <c r="F15" s="133">
        <f t="shared" si="0"/>
        <v>26.617250673854446</v>
      </c>
      <c r="G15" s="53"/>
      <c r="H15" s="107" t="s">
        <v>164</v>
      </c>
      <c r="I15" s="98" t="s">
        <v>432</v>
      </c>
      <c r="J15" s="106">
        <v>1484</v>
      </c>
    </row>
    <row r="16" spans="1:10" x14ac:dyDescent="0.25">
      <c r="A16" s="47" t="s">
        <v>252</v>
      </c>
      <c r="B16" s="118" t="s">
        <v>456</v>
      </c>
      <c r="C16" s="31">
        <f>([1]KID2!D12/12)</f>
        <v>665.58333333333337</v>
      </c>
      <c r="D16" s="31">
        <f t="shared" si="1"/>
        <v>340.30610250000001</v>
      </c>
      <c r="E16" s="129">
        <v>1326</v>
      </c>
      <c r="F16" s="133">
        <f t="shared" si="0"/>
        <v>25.664110294117648</v>
      </c>
      <c r="G16" s="53"/>
      <c r="H16" s="103">
        <v>10</v>
      </c>
      <c r="I16" s="101" t="s">
        <v>56</v>
      </c>
      <c r="J16" s="104">
        <v>1326</v>
      </c>
    </row>
    <row r="17" spans="1:10" x14ac:dyDescent="0.25">
      <c r="A17" s="47" t="s">
        <v>254</v>
      </c>
      <c r="B17" s="118" t="s">
        <v>457</v>
      </c>
      <c r="C17" s="31">
        <f>([1]KID2!D13/12)</f>
        <v>1039</v>
      </c>
      <c r="D17" s="31">
        <f t="shared" si="1"/>
        <v>531.23031000000003</v>
      </c>
      <c r="E17" s="129">
        <v>2177</v>
      </c>
      <c r="F17" s="133">
        <f t="shared" si="0"/>
        <v>24.401943500229674</v>
      </c>
      <c r="G17" s="53"/>
      <c r="H17" s="103">
        <v>11</v>
      </c>
      <c r="I17" s="101" t="s">
        <v>57</v>
      </c>
      <c r="J17" s="104">
        <v>2177</v>
      </c>
    </row>
    <row r="18" spans="1:10" x14ac:dyDescent="0.25">
      <c r="A18" s="47" t="s">
        <v>256</v>
      </c>
      <c r="B18" s="118" t="s">
        <v>458</v>
      </c>
      <c r="C18" s="31">
        <f>([1]KID2!D14/12)</f>
        <v>1430</v>
      </c>
      <c r="D18" s="31">
        <f t="shared" si="1"/>
        <v>731.14470000000006</v>
      </c>
      <c r="E18" s="129">
        <v>3281</v>
      </c>
      <c r="F18" s="133">
        <f t="shared" si="0"/>
        <v>22.284202986894243</v>
      </c>
      <c r="G18" s="53"/>
      <c r="H18" s="103">
        <v>12</v>
      </c>
      <c r="I18" s="101" t="s">
        <v>58</v>
      </c>
      <c r="J18" s="104">
        <v>3281</v>
      </c>
    </row>
    <row r="19" spans="1:10" ht="26.25" x14ac:dyDescent="0.25">
      <c r="A19" s="47" t="s">
        <v>258</v>
      </c>
      <c r="B19" s="118" t="s">
        <v>459</v>
      </c>
      <c r="C19" s="31">
        <f>([1]KID2!D15/12)</f>
        <v>675.25</v>
      </c>
      <c r="D19" s="31">
        <f t="shared" si="1"/>
        <v>345.24857250000002</v>
      </c>
      <c r="E19" s="129">
        <v>1103</v>
      </c>
      <c r="F19" s="133">
        <f t="shared" si="0"/>
        <v>31.300867860380784</v>
      </c>
      <c r="G19" s="53"/>
      <c r="H19" s="103">
        <v>13</v>
      </c>
      <c r="I19" s="101" t="s">
        <v>59</v>
      </c>
      <c r="J19" s="104">
        <v>1103</v>
      </c>
    </row>
    <row r="20" spans="1:10" x14ac:dyDescent="0.25">
      <c r="A20" s="47" t="s">
        <v>260</v>
      </c>
      <c r="B20" s="120" t="s">
        <v>460</v>
      </c>
      <c r="C20" s="124">
        <f>([1]KID2!D16/12)</f>
        <v>539.83333333333337</v>
      </c>
      <c r="D20" s="31">
        <f t="shared" si="1"/>
        <v>276.01138500000002</v>
      </c>
      <c r="E20" s="129">
        <v>1065</v>
      </c>
      <c r="F20" s="133">
        <f t="shared" si="0"/>
        <v>25.916561971830987</v>
      </c>
      <c r="G20" s="53"/>
      <c r="H20" s="103">
        <v>14</v>
      </c>
      <c r="I20" s="101" t="s">
        <v>60</v>
      </c>
      <c r="J20" s="104">
        <v>1065</v>
      </c>
    </row>
    <row r="21" spans="1:10" ht="39" x14ac:dyDescent="0.25">
      <c r="A21" s="47" t="s">
        <v>262</v>
      </c>
      <c r="B21" s="118" t="s">
        <v>461</v>
      </c>
      <c r="C21" s="31">
        <f>([1]KID2!D17/12)</f>
        <v>591.91666666666663</v>
      </c>
      <c r="D21" s="31">
        <f t="shared" si="1"/>
        <v>302.64107250000001</v>
      </c>
      <c r="E21" s="129">
        <v>1353</v>
      </c>
      <c r="F21" s="133">
        <f t="shared" si="0"/>
        <v>22.36815022172949</v>
      </c>
      <c r="G21" s="53"/>
      <c r="H21" s="103">
        <v>15</v>
      </c>
      <c r="I21" s="101" t="s">
        <v>61</v>
      </c>
      <c r="J21" s="104">
        <v>1353</v>
      </c>
    </row>
    <row r="22" spans="1:10" ht="52.5" customHeight="1" x14ac:dyDescent="0.25">
      <c r="A22" s="47" t="s">
        <v>264</v>
      </c>
      <c r="B22" s="118" t="s">
        <v>462</v>
      </c>
      <c r="C22" s="31">
        <f>([1]KID2!D18/12)</f>
        <v>531.41666666666663</v>
      </c>
      <c r="D22" s="31">
        <f t="shared" si="1"/>
        <v>271.70802750000001</v>
      </c>
      <c r="E22" s="129">
        <v>1240</v>
      </c>
      <c r="F22" s="133">
        <f t="shared" si="0"/>
        <v>21.911937701612906</v>
      </c>
      <c r="G22" s="53"/>
      <c r="H22" s="103" t="s">
        <v>265</v>
      </c>
      <c r="I22" s="108" t="s">
        <v>62</v>
      </c>
      <c r="J22" s="104">
        <v>1240</v>
      </c>
    </row>
    <row r="23" spans="1:10" ht="26.25" x14ac:dyDescent="0.25">
      <c r="A23" s="47" t="s">
        <v>266</v>
      </c>
      <c r="B23" s="118" t="s">
        <v>463</v>
      </c>
      <c r="C23" s="31">
        <f>([1]KID2!D19/12)</f>
        <v>770.08333333333337</v>
      </c>
      <c r="D23" s="31">
        <f t="shared" si="1"/>
        <v>393.73590750000005</v>
      </c>
      <c r="E23" s="129">
        <v>1510</v>
      </c>
      <c r="F23" s="133">
        <f t="shared" si="0"/>
        <v>26.075225662251661</v>
      </c>
      <c r="G23" s="53"/>
      <c r="H23" s="103">
        <v>17</v>
      </c>
      <c r="I23" s="101" t="s">
        <v>63</v>
      </c>
      <c r="J23" s="104">
        <v>1510</v>
      </c>
    </row>
    <row r="24" spans="1:10" ht="26.25" x14ac:dyDescent="0.25">
      <c r="A24" s="47" t="s">
        <v>268</v>
      </c>
      <c r="B24" s="118" t="s">
        <v>464</v>
      </c>
      <c r="C24" s="31">
        <f>([1]KID2!D20/12)</f>
        <v>809.41666666666663</v>
      </c>
      <c r="D24" s="31">
        <f t="shared" si="1"/>
        <v>413.84664750000002</v>
      </c>
      <c r="E24" s="129">
        <v>1355</v>
      </c>
      <c r="F24" s="133">
        <f t="shared" si="0"/>
        <v>30.542188007380076</v>
      </c>
      <c r="G24" s="53"/>
      <c r="H24" s="103">
        <v>18</v>
      </c>
      <c r="I24" s="101" t="s">
        <v>64</v>
      </c>
      <c r="J24" s="104">
        <v>1355</v>
      </c>
    </row>
    <row r="25" spans="1:10" ht="26.25" x14ac:dyDescent="0.25">
      <c r="A25" s="47" t="s">
        <v>270</v>
      </c>
      <c r="B25" s="118" t="s">
        <v>465</v>
      </c>
      <c r="C25" s="31">
        <f>([1]KID2!D21/12)</f>
        <v>2607</v>
      </c>
      <c r="D25" s="31">
        <f t="shared" si="1"/>
        <v>1332.9330300000001</v>
      </c>
      <c r="E25" s="129">
        <v>4466</v>
      </c>
      <c r="F25" s="133">
        <f t="shared" si="0"/>
        <v>29.846238916256162</v>
      </c>
      <c r="G25" s="53"/>
      <c r="H25" s="103">
        <v>19</v>
      </c>
      <c r="I25" s="101" t="s">
        <v>65</v>
      </c>
      <c r="J25" s="104">
        <v>4466</v>
      </c>
    </row>
    <row r="26" spans="1:10" x14ac:dyDescent="0.25">
      <c r="A26" s="47" t="s">
        <v>272</v>
      </c>
      <c r="B26" s="118" t="s">
        <v>466</v>
      </c>
      <c r="C26" s="31">
        <f>([1]KID2!D22/12)</f>
        <v>1063.75</v>
      </c>
      <c r="D26" s="31">
        <f t="shared" si="1"/>
        <v>543.88473750000003</v>
      </c>
      <c r="E26" s="129">
        <v>1778</v>
      </c>
      <c r="F26" s="133">
        <f t="shared" si="0"/>
        <v>30.589692772778402</v>
      </c>
      <c r="G26" s="53"/>
      <c r="H26" s="103">
        <v>20</v>
      </c>
      <c r="I26" s="101" t="s">
        <v>66</v>
      </c>
      <c r="J26" s="104">
        <v>1778</v>
      </c>
    </row>
    <row r="27" spans="1:10" ht="47.25" customHeight="1" x14ac:dyDescent="0.25">
      <c r="A27" s="47" t="s">
        <v>274</v>
      </c>
      <c r="B27" s="118" t="s">
        <v>467</v>
      </c>
      <c r="C27" s="31">
        <f>([1]KID2!D23/12)</f>
        <v>1049</v>
      </c>
      <c r="D27" s="31">
        <f t="shared" si="1"/>
        <v>536.34321</v>
      </c>
      <c r="E27" s="129">
        <v>1908</v>
      </c>
      <c r="F27" s="133">
        <f t="shared" si="0"/>
        <v>28.110231132075469</v>
      </c>
      <c r="G27" s="53"/>
      <c r="H27" s="103" t="s">
        <v>275</v>
      </c>
      <c r="I27" s="108" t="s">
        <v>67</v>
      </c>
      <c r="J27" s="104">
        <v>1908</v>
      </c>
    </row>
    <row r="28" spans="1:10" ht="26.25" x14ac:dyDescent="0.25">
      <c r="A28" s="47" t="s">
        <v>276</v>
      </c>
      <c r="B28" s="118" t="s">
        <v>468</v>
      </c>
      <c r="C28" s="31">
        <f>([1]KID2!D24/12)</f>
        <v>712.83333333333337</v>
      </c>
      <c r="D28" s="31">
        <f t="shared" si="1"/>
        <v>364.46455500000002</v>
      </c>
      <c r="E28" s="129">
        <v>1543</v>
      </c>
      <c r="F28" s="133">
        <f t="shared" si="0"/>
        <v>23.620515554115361</v>
      </c>
      <c r="G28" s="53"/>
      <c r="H28" s="103" t="s">
        <v>277</v>
      </c>
      <c r="I28" s="101" t="s">
        <v>68</v>
      </c>
      <c r="J28" s="104">
        <v>1543</v>
      </c>
    </row>
    <row r="29" spans="1:10" ht="26.25" x14ac:dyDescent="0.25">
      <c r="A29" s="47" t="s">
        <v>278</v>
      </c>
      <c r="B29" s="118" t="s">
        <v>469</v>
      </c>
      <c r="C29" s="31">
        <f>([1]KID2!D25/12)</f>
        <v>901.41666666666663</v>
      </c>
      <c r="D29" s="31">
        <f t="shared" si="1"/>
        <v>460.88532750000002</v>
      </c>
      <c r="E29" s="129">
        <v>1821</v>
      </c>
      <c r="F29" s="133">
        <f t="shared" si="0"/>
        <v>25.309463344316313</v>
      </c>
      <c r="G29" s="53"/>
      <c r="H29" s="103">
        <v>23</v>
      </c>
      <c r="I29" s="101" t="s">
        <v>69</v>
      </c>
      <c r="J29" s="104">
        <v>1821</v>
      </c>
    </row>
    <row r="30" spans="1:10" x14ac:dyDescent="0.25">
      <c r="A30" s="47" t="s">
        <v>280</v>
      </c>
      <c r="B30" s="118" t="s">
        <v>470</v>
      </c>
      <c r="C30" s="122">
        <f>([1]KID2!D26/12)</f>
        <v>1226.8333333333333</v>
      </c>
      <c r="D30" s="31">
        <f t="shared" si="1"/>
        <v>627.26761499999998</v>
      </c>
      <c r="E30" s="129">
        <v>1201</v>
      </c>
      <c r="F30" s="133">
        <f t="shared" si="0"/>
        <v>52.228777268942551</v>
      </c>
      <c r="G30" s="53"/>
      <c r="H30" s="103">
        <v>24</v>
      </c>
      <c r="I30" s="101" t="s">
        <v>70</v>
      </c>
      <c r="J30" s="104">
        <v>1201</v>
      </c>
    </row>
    <row r="31" spans="1:10" ht="46.5" customHeight="1" x14ac:dyDescent="0.25">
      <c r="A31" s="47" t="s">
        <v>282</v>
      </c>
      <c r="B31" s="118" t="s">
        <v>471</v>
      </c>
      <c r="C31" s="31">
        <f>([1]KID2!D27/12)</f>
        <v>755.91666666666663</v>
      </c>
      <c r="D31" s="31">
        <f t="shared" si="1"/>
        <v>386.49263250000001</v>
      </c>
      <c r="E31" s="129">
        <v>1308</v>
      </c>
      <c r="F31" s="133">
        <f t="shared" si="0"/>
        <v>29.548366399082571</v>
      </c>
      <c r="G31" s="53"/>
      <c r="H31" s="103" t="s">
        <v>283</v>
      </c>
      <c r="I31" s="108" t="s">
        <v>71</v>
      </c>
      <c r="J31" s="104">
        <v>1308</v>
      </c>
    </row>
    <row r="32" spans="1:10" ht="39" x14ac:dyDescent="0.25">
      <c r="A32" s="47" t="s">
        <v>284</v>
      </c>
      <c r="B32" s="118" t="s">
        <v>472</v>
      </c>
      <c r="C32" s="31">
        <f>([1]KID2!D28/12)</f>
        <v>1130.1666666666667</v>
      </c>
      <c r="D32" s="31">
        <f t="shared" si="1"/>
        <v>577.84291500000006</v>
      </c>
      <c r="E32" s="129">
        <v>1442</v>
      </c>
      <c r="F32" s="133">
        <f t="shared" si="0"/>
        <v>40.072324202496532</v>
      </c>
      <c r="G32" s="53"/>
      <c r="H32" s="103" t="s">
        <v>285</v>
      </c>
      <c r="I32" s="101" t="s">
        <v>72</v>
      </c>
      <c r="J32" s="104">
        <v>1442</v>
      </c>
    </row>
    <row r="33" spans="1:10" ht="26.25" x14ac:dyDescent="0.25">
      <c r="A33" s="47" t="s">
        <v>286</v>
      </c>
      <c r="B33" s="118" t="s">
        <v>473</v>
      </c>
      <c r="C33" s="31">
        <f>([1]KID2!D29/12)</f>
        <v>1004.4166666666666</v>
      </c>
      <c r="D33" s="31">
        <f t="shared" si="1"/>
        <v>513.54819750000001</v>
      </c>
      <c r="E33" s="129">
        <v>1548</v>
      </c>
      <c r="F33" s="133">
        <f t="shared" si="0"/>
        <v>33.174948158914731</v>
      </c>
      <c r="G33" s="53"/>
      <c r="H33" s="103">
        <v>27</v>
      </c>
      <c r="I33" s="101" t="s">
        <v>73</v>
      </c>
      <c r="J33" s="104">
        <v>1548</v>
      </c>
    </row>
    <row r="34" spans="1:10" ht="26.25" x14ac:dyDescent="0.25">
      <c r="A34" s="47" t="s">
        <v>288</v>
      </c>
      <c r="B34" s="118" t="s">
        <v>474</v>
      </c>
      <c r="C34" s="31">
        <f>([1]KID2!D30/12)</f>
        <v>980.41666666666663</v>
      </c>
      <c r="D34" s="31">
        <f t="shared" si="1"/>
        <v>501.27723750000001</v>
      </c>
      <c r="E34" s="129">
        <v>1594</v>
      </c>
      <c r="F34" s="133">
        <f t="shared" si="0"/>
        <v>31.447756430363867</v>
      </c>
      <c r="G34" s="53"/>
      <c r="H34" s="103">
        <v>28</v>
      </c>
      <c r="I34" s="101" t="s">
        <v>74</v>
      </c>
      <c r="J34" s="104">
        <v>1594</v>
      </c>
    </row>
    <row r="35" spans="1:10" ht="32.25" customHeight="1" x14ac:dyDescent="0.25">
      <c r="A35" s="47" t="s">
        <v>290</v>
      </c>
      <c r="B35" s="118" t="s">
        <v>475</v>
      </c>
      <c r="C35" s="31">
        <f>([1]KID2!D31/12)</f>
        <v>779.58333333333337</v>
      </c>
      <c r="D35" s="31">
        <f t="shared" si="1"/>
        <v>398.59316250000006</v>
      </c>
      <c r="E35" s="129">
        <v>1356</v>
      </c>
      <c r="F35" s="133">
        <f t="shared" si="0"/>
        <v>29.39477599557523</v>
      </c>
      <c r="G35" s="53"/>
      <c r="H35" s="103" t="s">
        <v>291</v>
      </c>
      <c r="I35" s="108" t="s">
        <v>75</v>
      </c>
      <c r="J35" s="104">
        <v>1356</v>
      </c>
    </row>
    <row r="36" spans="1:10" ht="26.25" x14ac:dyDescent="0.25">
      <c r="A36" s="47" t="s">
        <v>292</v>
      </c>
      <c r="B36" s="118" t="s">
        <v>476</v>
      </c>
      <c r="C36" s="31">
        <f>([1]KID2!D32/12)</f>
        <v>952.5</v>
      </c>
      <c r="D36" s="31">
        <f t="shared" si="1"/>
        <v>487.00372500000003</v>
      </c>
      <c r="E36" s="129">
        <v>1577</v>
      </c>
      <c r="F36" s="133">
        <f t="shared" si="0"/>
        <v>30.881656626506025</v>
      </c>
      <c r="G36" s="53"/>
      <c r="H36" s="103">
        <v>30</v>
      </c>
      <c r="I36" s="101" t="s">
        <v>76</v>
      </c>
      <c r="J36" s="104">
        <v>1577</v>
      </c>
    </row>
    <row r="37" spans="1:10" x14ac:dyDescent="0.25">
      <c r="A37" s="47" t="s">
        <v>294</v>
      </c>
      <c r="B37" s="118" t="s">
        <v>477</v>
      </c>
      <c r="C37" s="31">
        <f>([1]KID2!D33/12)</f>
        <v>543.41666666666663</v>
      </c>
      <c r="D37" s="31">
        <f t="shared" si="1"/>
        <v>277.84350749999999</v>
      </c>
      <c r="E37" s="129">
        <v>1272</v>
      </c>
      <c r="F37" s="133">
        <f t="shared" si="0"/>
        <v>21.843043042452827</v>
      </c>
      <c r="G37" s="53"/>
      <c r="H37" s="103">
        <v>31</v>
      </c>
      <c r="I37" s="101" t="s">
        <v>77</v>
      </c>
      <c r="J37" s="104">
        <v>1272</v>
      </c>
    </row>
    <row r="38" spans="1:10" ht="26.25" x14ac:dyDescent="0.25">
      <c r="A38" s="47" t="s">
        <v>296</v>
      </c>
      <c r="B38" s="118" t="s">
        <v>478</v>
      </c>
      <c r="C38" s="31">
        <f>([1]KID2!D34/12)</f>
        <v>862.33333333333337</v>
      </c>
      <c r="D38" s="31">
        <f t="shared" si="1"/>
        <v>440.90241000000003</v>
      </c>
      <c r="E38" s="129">
        <v>1247</v>
      </c>
      <c r="F38" s="133">
        <f t="shared" si="0"/>
        <v>35.357049719326383</v>
      </c>
      <c r="G38" s="53"/>
      <c r="H38" s="103">
        <v>32</v>
      </c>
      <c r="I38" s="101" t="s">
        <v>78</v>
      </c>
      <c r="J38" s="104">
        <v>1247</v>
      </c>
    </row>
    <row r="39" spans="1:10" ht="26.25" x14ac:dyDescent="0.25">
      <c r="A39" s="47" t="s">
        <v>298</v>
      </c>
      <c r="B39" s="118" t="s">
        <v>479</v>
      </c>
      <c r="C39" s="31">
        <f>([1]KID2!D35/12)</f>
        <v>1035.6666666666667</v>
      </c>
      <c r="D39" s="31">
        <f t="shared" si="1"/>
        <v>529.52601000000004</v>
      </c>
      <c r="E39" s="129">
        <v>2070</v>
      </c>
      <c r="F39" s="133">
        <f t="shared" si="0"/>
        <v>25.580966666666672</v>
      </c>
      <c r="G39" s="53"/>
      <c r="H39" s="103">
        <v>33</v>
      </c>
      <c r="I39" s="101" t="s">
        <v>79</v>
      </c>
      <c r="J39" s="104">
        <v>2070</v>
      </c>
    </row>
    <row r="40" spans="1:10" ht="56.25" customHeight="1" x14ac:dyDescent="0.25">
      <c r="A40" s="47" t="s">
        <v>25</v>
      </c>
      <c r="B40" s="118"/>
      <c r="C40" s="31">
        <f>([1]KID2!D36/12)</f>
        <v>1616.0833333333333</v>
      </c>
      <c r="D40" s="31">
        <f t="shared" si="1"/>
        <v>826.28724750000003</v>
      </c>
      <c r="E40" s="126">
        <v>2590</v>
      </c>
      <c r="F40" s="133">
        <f t="shared" si="0"/>
        <v>31.90298252895753</v>
      </c>
      <c r="G40" s="53"/>
      <c r="H40" s="107" t="s">
        <v>165</v>
      </c>
      <c r="I40" s="109" t="s">
        <v>433</v>
      </c>
      <c r="J40" s="106">
        <v>2590</v>
      </c>
    </row>
    <row r="41" spans="1:10" ht="46.5" customHeight="1" x14ac:dyDescent="0.25">
      <c r="A41" s="161" t="s">
        <v>143</v>
      </c>
      <c r="B41" s="15"/>
      <c r="C41" s="15"/>
      <c r="D41" s="125">
        <v>393</v>
      </c>
      <c r="E41" s="126">
        <v>1675</v>
      </c>
      <c r="F41" s="133">
        <f t="shared" si="0"/>
        <v>23.46268656716418</v>
      </c>
      <c r="G41" s="53"/>
      <c r="H41" s="97" t="s">
        <v>166</v>
      </c>
      <c r="I41" s="110" t="s">
        <v>434</v>
      </c>
      <c r="J41" s="106">
        <v>1675</v>
      </c>
    </row>
    <row r="42" spans="1:10" ht="26.25" x14ac:dyDescent="0.25">
      <c r="A42" s="47" t="s">
        <v>301</v>
      </c>
      <c r="B42" s="118" t="s">
        <v>480</v>
      </c>
      <c r="C42" s="31">
        <f>([1]KID2!D37/12)</f>
        <v>794.33333333333337</v>
      </c>
      <c r="D42" s="31">
        <f t="shared" si="1"/>
        <v>406.13469000000003</v>
      </c>
      <c r="E42" s="129">
        <v>2077</v>
      </c>
      <c r="F42" s="133">
        <f t="shared" si="0"/>
        <v>19.553909003370247</v>
      </c>
      <c r="G42" s="53"/>
      <c r="H42" s="103">
        <v>36</v>
      </c>
      <c r="I42" s="101" t="s">
        <v>81</v>
      </c>
      <c r="J42" s="104">
        <v>2077</v>
      </c>
    </row>
    <row r="43" spans="1:10" ht="26.25" x14ac:dyDescent="0.25">
      <c r="A43" s="47" t="s">
        <v>303</v>
      </c>
      <c r="B43" s="118" t="s">
        <v>481</v>
      </c>
      <c r="C43" s="31">
        <f>([1]KID2!D38/12)</f>
        <v>673.83333333333337</v>
      </c>
      <c r="D43" s="31">
        <f t="shared" si="1"/>
        <v>344.52424500000001</v>
      </c>
      <c r="E43" s="129">
        <v>2072</v>
      </c>
      <c r="F43" s="133">
        <f t="shared" si="0"/>
        <v>16.627618001930504</v>
      </c>
      <c r="G43" s="53"/>
      <c r="H43" s="103">
        <v>37</v>
      </c>
      <c r="I43" s="101" t="s">
        <v>82</v>
      </c>
      <c r="J43" s="104">
        <v>2072</v>
      </c>
    </row>
    <row r="44" spans="1:10" ht="26.25" x14ac:dyDescent="0.25">
      <c r="A44" s="47" t="s">
        <v>305</v>
      </c>
      <c r="B44" s="118" t="s">
        <v>482</v>
      </c>
      <c r="C44" s="31">
        <f>([1]KID2!D39/12)</f>
        <v>747.66666666666663</v>
      </c>
      <c r="D44" s="31">
        <f t="shared" si="1"/>
        <v>382.27449000000001</v>
      </c>
      <c r="E44" s="129">
        <v>1409</v>
      </c>
      <c r="F44" s="133">
        <f t="shared" si="0"/>
        <v>27.130907735982966</v>
      </c>
      <c r="G44" s="53"/>
      <c r="H44" s="103" t="s">
        <v>306</v>
      </c>
      <c r="I44" s="101" t="s">
        <v>83</v>
      </c>
      <c r="J44" s="104">
        <v>1409</v>
      </c>
    </row>
    <row r="45" spans="1:10" ht="26.25" x14ac:dyDescent="0.25">
      <c r="A45" s="47" t="s">
        <v>307</v>
      </c>
      <c r="B45" s="118" t="s">
        <v>483</v>
      </c>
      <c r="C45" s="31">
        <f>([1]KID2!D40/12)</f>
        <v>767.16666666666663</v>
      </c>
      <c r="D45" s="31">
        <f t="shared" si="1"/>
        <v>392.24464499999999</v>
      </c>
      <c r="E45" s="129">
        <v>1172</v>
      </c>
      <c r="F45" s="133">
        <f t="shared" si="0"/>
        <v>33.467973122866894</v>
      </c>
      <c r="G45" s="53"/>
      <c r="H45" s="111">
        <v>39</v>
      </c>
      <c r="I45" s="112" t="s">
        <v>84</v>
      </c>
      <c r="J45" s="104">
        <v>1172</v>
      </c>
    </row>
    <row r="46" spans="1:10" x14ac:dyDescent="0.25">
      <c r="A46" s="131" t="s">
        <v>26</v>
      </c>
      <c r="B46" s="15"/>
      <c r="C46" s="15"/>
      <c r="D46" s="125">
        <v>381</v>
      </c>
      <c r="E46" s="126">
        <v>1456</v>
      </c>
      <c r="F46" s="133">
        <f t="shared" si="0"/>
        <v>26.16758241758242</v>
      </c>
      <c r="G46" s="53"/>
      <c r="H46" s="97" t="s">
        <v>167</v>
      </c>
      <c r="I46" s="105" t="s">
        <v>435</v>
      </c>
      <c r="J46" s="106">
        <v>1456</v>
      </c>
    </row>
    <row r="47" spans="1:10" x14ac:dyDescent="0.25">
      <c r="A47" s="54" t="s">
        <v>309</v>
      </c>
      <c r="B47" s="118" t="s">
        <v>484</v>
      </c>
      <c r="C47" s="31">
        <f>([1]KID2!D41/12)</f>
        <v>676.5</v>
      </c>
      <c r="D47" s="31">
        <f t="shared" si="1"/>
        <v>345.88768500000003</v>
      </c>
      <c r="E47" s="129">
        <v>1559</v>
      </c>
      <c r="F47" s="133">
        <f t="shared" si="0"/>
        <v>22.186509621552279</v>
      </c>
      <c r="G47" s="53"/>
      <c r="H47" s="103">
        <v>41</v>
      </c>
      <c r="I47" s="101" t="s">
        <v>85</v>
      </c>
      <c r="J47" s="104">
        <v>1559</v>
      </c>
    </row>
    <row r="48" spans="1:10" x14ac:dyDescent="0.25">
      <c r="A48" s="47" t="s">
        <v>311</v>
      </c>
      <c r="B48" s="118" t="s">
        <v>485</v>
      </c>
      <c r="C48" s="31">
        <f>([1]KID2!D42/12)</f>
        <v>903</v>
      </c>
      <c r="D48" s="31">
        <f t="shared" si="1"/>
        <v>461.69487000000004</v>
      </c>
      <c r="E48" s="129">
        <v>1753</v>
      </c>
      <c r="F48" s="133">
        <f t="shared" si="0"/>
        <v>26.337414147176268</v>
      </c>
      <c r="G48" s="53"/>
      <c r="H48" s="103">
        <v>42</v>
      </c>
      <c r="I48" s="101" t="s">
        <v>86</v>
      </c>
      <c r="J48" s="104">
        <v>1753</v>
      </c>
    </row>
    <row r="49" spans="1:10" x14ac:dyDescent="0.25">
      <c r="A49" s="47" t="s">
        <v>313</v>
      </c>
      <c r="B49" s="118" t="s">
        <v>486</v>
      </c>
      <c r="C49" s="31">
        <f>([1]KID2!D43/12)</f>
        <v>676.91666666666663</v>
      </c>
      <c r="D49" s="31">
        <f t="shared" si="1"/>
        <v>346.10072250000002</v>
      </c>
      <c r="E49" s="129">
        <v>1292</v>
      </c>
      <c r="F49" s="133">
        <f t="shared" si="0"/>
        <v>26.787981617647063</v>
      </c>
      <c r="G49" s="53"/>
      <c r="H49" s="103">
        <v>43</v>
      </c>
      <c r="I49" s="101" t="s">
        <v>87</v>
      </c>
      <c r="J49" s="104">
        <v>1292</v>
      </c>
    </row>
    <row r="50" spans="1:10" ht="37.5" customHeight="1" x14ac:dyDescent="0.25">
      <c r="A50" s="130" t="s">
        <v>27</v>
      </c>
      <c r="B50" s="15"/>
      <c r="C50" s="15"/>
      <c r="D50" s="125">
        <v>416</v>
      </c>
      <c r="E50" s="126">
        <v>1383</v>
      </c>
      <c r="F50" s="133">
        <f t="shared" si="0"/>
        <v>30.079537237888648</v>
      </c>
      <c r="G50" s="53"/>
      <c r="H50" s="97" t="s">
        <v>168</v>
      </c>
      <c r="I50" s="110" t="s">
        <v>436</v>
      </c>
      <c r="J50" s="106">
        <v>1383</v>
      </c>
    </row>
    <row r="51" spans="1:10" ht="39" x14ac:dyDescent="0.25">
      <c r="A51" s="54" t="s">
        <v>315</v>
      </c>
      <c r="B51" s="118" t="s">
        <v>487</v>
      </c>
      <c r="C51" s="31">
        <f>([1]KID2!D44/12)</f>
        <v>854.08333333333337</v>
      </c>
      <c r="D51" s="31">
        <f t="shared" si="1"/>
        <v>436.68426750000003</v>
      </c>
      <c r="E51" s="129">
        <v>1272</v>
      </c>
      <c r="F51" s="133">
        <f t="shared" si="0"/>
        <v>34.330524174528307</v>
      </c>
      <c r="G51" s="53"/>
      <c r="H51" s="103" t="s">
        <v>316</v>
      </c>
      <c r="I51" s="101" t="s">
        <v>88</v>
      </c>
      <c r="J51" s="104">
        <v>1272</v>
      </c>
    </row>
    <row r="52" spans="1:10" ht="26.25" x14ac:dyDescent="0.25">
      <c r="A52" s="54" t="s">
        <v>317</v>
      </c>
      <c r="B52" s="118" t="s">
        <v>488</v>
      </c>
      <c r="C52" s="31">
        <f>([1]KID2!D45/12)</f>
        <v>1012.0833333333334</v>
      </c>
      <c r="D52" s="31">
        <f t="shared" si="1"/>
        <v>517.46808750000002</v>
      </c>
      <c r="E52" s="129">
        <v>1671</v>
      </c>
      <c r="F52" s="133">
        <f t="shared" si="0"/>
        <v>30.96756956912029</v>
      </c>
      <c r="G52" s="53"/>
      <c r="H52" s="103" t="s">
        <v>318</v>
      </c>
      <c r="I52" s="101" t="s">
        <v>89</v>
      </c>
      <c r="J52" s="104">
        <v>1671</v>
      </c>
    </row>
    <row r="53" spans="1:10" ht="26.25" x14ac:dyDescent="0.25">
      <c r="A53" s="54" t="s">
        <v>319</v>
      </c>
      <c r="B53" s="118" t="s">
        <v>489</v>
      </c>
      <c r="C53" s="31">
        <f>([1]KID2!D46/12)</f>
        <v>666.75</v>
      </c>
      <c r="D53" s="31">
        <f t="shared" si="1"/>
        <v>340.90260749999999</v>
      </c>
      <c r="E53" s="129">
        <v>1190</v>
      </c>
      <c r="F53" s="133">
        <f t="shared" si="0"/>
        <v>28.647277941176469</v>
      </c>
      <c r="G53" s="53"/>
      <c r="H53" s="103" t="s">
        <v>320</v>
      </c>
      <c r="I53" s="101" t="s">
        <v>90</v>
      </c>
      <c r="J53" s="104">
        <v>1190</v>
      </c>
    </row>
    <row r="54" spans="1:10" x14ac:dyDescent="0.25">
      <c r="A54" s="162" t="s">
        <v>28</v>
      </c>
      <c r="B54" s="15"/>
      <c r="C54" s="15"/>
      <c r="D54" s="31">
        <v>439</v>
      </c>
      <c r="E54" s="126">
        <v>2101</v>
      </c>
      <c r="F54" s="133">
        <f t="shared" si="0"/>
        <v>20.894811994288435</v>
      </c>
      <c r="G54" s="53"/>
      <c r="H54" s="97" t="s">
        <v>169</v>
      </c>
      <c r="I54" s="105" t="s">
        <v>437</v>
      </c>
      <c r="J54" s="106">
        <v>2101</v>
      </c>
    </row>
    <row r="55" spans="1:10" x14ac:dyDescent="0.25">
      <c r="A55" s="54" t="s">
        <v>321</v>
      </c>
      <c r="B55" s="118" t="s">
        <v>490</v>
      </c>
      <c r="C55" s="31">
        <f>([1]KID2!D47/12)</f>
        <v>672.08333333333337</v>
      </c>
      <c r="D55" s="31">
        <f t="shared" si="1"/>
        <v>343.62948750000004</v>
      </c>
      <c r="E55" s="129">
        <v>1514</v>
      </c>
      <c r="F55" s="133">
        <f t="shared" si="0"/>
        <v>22.696795739762223</v>
      </c>
      <c r="G55" s="53"/>
      <c r="H55" s="103">
        <v>49</v>
      </c>
      <c r="I55" s="101" t="s">
        <v>91</v>
      </c>
      <c r="J55" s="104">
        <v>1514</v>
      </c>
    </row>
    <row r="56" spans="1:10" x14ac:dyDescent="0.25">
      <c r="A56" s="54" t="s">
        <v>323</v>
      </c>
      <c r="B56" s="118" t="s">
        <v>491</v>
      </c>
      <c r="C56" s="31">
        <f>([1]KID2!D48/12)</f>
        <v>1335.5</v>
      </c>
      <c r="D56" s="31">
        <f t="shared" si="1"/>
        <v>682.82779500000004</v>
      </c>
      <c r="E56" s="129">
        <v>2530</v>
      </c>
      <c r="F56" s="133">
        <f t="shared" si="0"/>
        <v>26.98924090909091</v>
      </c>
      <c r="G56" s="53"/>
      <c r="H56" s="103">
        <v>50</v>
      </c>
      <c r="I56" s="101" t="s">
        <v>92</v>
      </c>
      <c r="J56" s="104">
        <v>2530</v>
      </c>
    </row>
    <row r="57" spans="1:10" x14ac:dyDescent="0.25">
      <c r="A57" s="54" t="s">
        <v>325</v>
      </c>
      <c r="B57" s="118" t="s">
        <v>492</v>
      </c>
      <c r="C57" s="31">
        <f>([1]KID2!D49/12)</f>
        <v>2530</v>
      </c>
      <c r="D57" s="31">
        <f t="shared" si="1"/>
        <v>1293.5637000000002</v>
      </c>
      <c r="E57" s="129">
        <v>2261</v>
      </c>
      <c r="F57" s="133">
        <f t="shared" si="0"/>
        <v>57.212016806722701</v>
      </c>
      <c r="G57" s="53"/>
      <c r="H57" s="103">
        <v>51</v>
      </c>
      <c r="I57" s="101" t="s">
        <v>93</v>
      </c>
      <c r="J57" s="104">
        <v>2261</v>
      </c>
    </row>
    <row r="58" spans="1:10" ht="26.25" x14ac:dyDescent="0.25">
      <c r="A58" s="54" t="s">
        <v>327</v>
      </c>
      <c r="B58" s="118" t="s">
        <v>493</v>
      </c>
      <c r="C58" s="31">
        <f>([1]KID2!D50/12)</f>
        <v>1296.8333333333333</v>
      </c>
      <c r="D58" s="31">
        <f t="shared" si="1"/>
        <v>663.05791499999998</v>
      </c>
      <c r="E58" s="129">
        <v>2361</v>
      </c>
      <c r="F58" s="133">
        <f t="shared" si="0"/>
        <v>28.083774459974585</v>
      </c>
      <c r="G58" s="53"/>
      <c r="H58" s="103" t="s">
        <v>328</v>
      </c>
      <c r="I58" s="101" t="s">
        <v>94</v>
      </c>
      <c r="J58" s="104">
        <v>2361</v>
      </c>
    </row>
    <row r="59" spans="1:10" x14ac:dyDescent="0.25">
      <c r="A59" s="54" t="s">
        <v>329</v>
      </c>
      <c r="B59" s="118" t="s">
        <v>494</v>
      </c>
      <c r="C59" s="31">
        <f>([1]KID2!D51/12)</f>
        <v>710.41666666666663</v>
      </c>
      <c r="D59" s="31">
        <f t="shared" si="1"/>
        <v>363.22893749999997</v>
      </c>
      <c r="E59" s="129">
        <v>1354</v>
      </c>
      <c r="F59" s="133">
        <f t="shared" si="0"/>
        <v>26.826361706056129</v>
      </c>
      <c r="G59" s="53"/>
      <c r="H59" s="103">
        <v>53</v>
      </c>
      <c r="I59" s="101" t="s">
        <v>95</v>
      </c>
      <c r="J59" s="104">
        <v>1354</v>
      </c>
    </row>
    <row r="60" spans="1:10" ht="32.25" customHeight="1" x14ac:dyDescent="0.25">
      <c r="A60" s="68" t="s">
        <v>29</v>
      </c>
      <c r="B60" s="15"/>
      <c r="C60" s="15"/>
      <c r="D60" s="125">
        <v>295</v>
      </c>
      <c r="E60" s="126">
        <v>1180</v>
      </c>
      <c r="F60" s="133">
        <f t="shared" si="0"/>
        <v>25</v>
      </c>
      <c r="G60" s="53"/>
      <c r="H60" s="97" t="s">
        <v>170</v>
      </c>
      <c r="I60" s="110" t="s">
        <v>438</v>
      </c>
      <c r="J60" s="106">
        <v>1180</v>
      </c>
    </row>
    <row r="61" spans="1:10" x14ac:dyDescent="0.25">
      <c r="A61" s="47" t="s">
        <v>331</v>
      </c>
      <c r="B61" s="118" t="s">
        <v>495</v>
      </c>
      <c r="C61" s="31">
        <f>([1]KID2!D52/12)</f>
        <v>733.75</v>
      </c>
      <c r="D61" s="31">
        <f t="shared" si="1"/>
        <v>375.15903750000001</v>
      </c>
      <c r="E61" s="129">
        <v>1290</v>
      </c>
      <c r="F61" s="133">
        <f t="shared" si="0"/>
        <v>29.082095930232558</v>
      </c>
      <c r="G61" s="53"/>
      <c r="H61" s="103">
        <v>55</v>
      </c>
      <c r="I61" s="101" t="s">
        <v>96</v>
      </c>
      <c r="J61" s="104">
        <v>1290</v>
      </c>
    </row>
    <row r="62" spans="1:10" x14ac:dyDescent="0.25">
      <c r="A62" s="47" t="s">
        <v>333</v>
      </c>
      <c r="B62" s="118" t="s">
        <v>496</v>
      </c>
      <c r="C62" s="31">
        <f>([1]KID2!D53/12)</f>
        <v>480.33333333333331</v>
      </c>
      <c r="D62" s="31">
        <f t="shared" si="1"/>
        <v>245.58963</v>
      </c>
      <c r="E62" s="129">
        <v>1088</v>
      </c>
      <c r="F62" s="133">
        <f t="shared" si="0"/>
        <v>22.572576286764708</v>
      </c>
      <c r="G62" s="53"/>
      <c r="H62" s="103">
        <v>56</v>
      </c>
      <c r="I62" s="101" t="s">
        <v>97</v>
      </c>
      <c r="J62" s="104">
        <v>1088</v>
      </c>
    </row>
    <row r="63" spans="1:10" ht="33" customHeight="1" x14ac:dyDescent="0.25">
      <c r="A63" s="130" t="s">
        <v>144</v>
      </c>
      <c r="B63" s="15"/>
      <c r="C63" s="15"/>
      <c r="D63" s="125">
        <v>1038</v>
      </c>
      <c r="E63" s="126">
        <v>2341</v>
      </c>
      <c r="F63" s="133">
        <f t="shared" si="0"/>
        <v>44.340025630072617</v>
      </c>
      <c r="G63" s="53"/>
      <c r="H63" s="97" t="s">
        <v>171</v>
      </c>
      <c r="I63" s="105" t="s">
        <v>439</v>
      </c>
      <c r="J63" s="106">
        <v>2341</v>
      </c>
    </row>
    <row r="64" spans="1:10" x14ac:dyDescent="0.25">
      <c r="A64" s="47" t="s">
        <v>335</v>
      </c>
      <c r="B64" s="118" t="s">
        <v>497</v>
      </c>
      <c r="C64" s="31">
        <f>([1]KID2!D54/12)</f>
        <v>1141.25</v>
      </c>
      <c r="D64" s="31">
        <f t="shared" si="1"/>
        <v>583.50971249999998</v>
      </c>
      <c r="E64" s="129">
        <v>2093</v>
      </c>
      <c r="F64" s="133">
        <f t="shared" si="0"/>
        <v>27.879107142857141</v>
      </c>
      <c r="G64" s="53"/>
      <c r="H64" s="103">
        <v>58</v>
      </c>
      <c r="I64" s="101" t="s">
        <v>98</v>
      </c>
      <c r="J64" s="104">
        <v>2093</v>
      </c>
    </row>
    <row r="65" spans="1:10" ht="42.75" customHeight="1" x14ac:dyDescent="0.25">
      <c r="A65" s="47" t="s">
        <v>337</v>
      </c>
      <c r="B65" s="118" t="s">
        <v>498</v>
      </c>
      <c r="C65" s="31">
        <f>([1]KID2!D55/12)</f>
        <v>1233.25</v>
      </c>
      <c r="D65" s="31">
        <f t="shared" si="1"/>
        <v>630.54839249999998</v>
      </c>
      <c r="E65" s="129">
        <v>1230</v>
      </c>
      <c r="F65" s="133">
        <f t="shared" si="0"/>
        <v>51.264096951219507</v>
      </c>
      <c r="G65" s="53"/>
      <c r="H65" s="103">
        <v>59</v>
      </c>
      <c r="I65" s="108" t="s">
        <v>99</v>
      </c>
      <c r="J65" s="104">
        <v>1230</v>
      </c>
    </row>
    <row r="66" spans="1:10" x14ac:dyDescent="0.25">
      <c r="A66" s="47" t="s">
        <v>339</v>
      </c>
      <c r="B66" s="118" t="s">
        <v>499</v>
      </c>
      <c r="C66" s="31">
        <f>([1]KID2!D56/12)</f>
        <v>1413.0833333333333</v>
      </c>
      <c r="D66" s="31">
        <f t="shared" si="1"/>
        <v>722.49537750000002</v>
      </c>
      <c r="E66" s="129">
        <v>1964</v>
      </c>
      <c r="F66" s="133">
        <f t="shared" si="0"/>
        <v>36.786933681262731</v>
      </c>
      <c r="G66" s="53"/>
      <c r="H66" s="103">
        <v>60</v>
      </c>
      <c r="I66" s="101" t="s">
        <v>100</v>
      </c>
      <c r="J66" s="104">
        <v>1964</v>
      </c>
    </row>
    <row r="67" spans="1:10" x14ac:dyDescent="0.25">
      <c r="A67" s="47" t="s">
        <v>341</v>
      </c>
      <c r="B67" s="118" t="s">
        <v>500</v>
      </c>
      <c r="C67" s="31">
        <f>([1]KID2!D57/12)</f>
        <v>1565.9166666666667</v>
      </c>
      <c r="D67" s="31">
        <f t="shared" si="1"/>
        <v>800.63753250000002</v>
      </c>
      <c r="E67" s="129">
        <v>2618</v>
      </c>
      <c r="F67" s="133">
        <f t="shared" si="0"/>
        <v>30.582029507257445</v>
      </c>
      <c r="G67" s="53"/>
      <c r="H67" s="103">
        <v>61</v>
      </c>
      <c r="I67" s="101" t="s">
        <v>101</v>
      </c>
      <c r="J67" s="104">
        <v>2618</v>
      </c>
    </row>
    <row r="68" spans="1:10" ht="41.25" customHeight="1" x14ac:dyDescent="0.25">
      <c r="A68" s="47" t="s">
        <v>343</v>
      </c>
      <c r="B68" s="118" t="s">
        <v>501</v>
      </c>
      <c r="C68" s="31">
        <f>([1]KID2!D58/12)</f>
        <v>2705.5833333333335</v>
      </c>
      <c r="D68" s="31">
        <f t="shared" si="1"/>
        <v>1383.3377025000002</v>
      </c>
      <c r="E68" s="129">
        <v>2392</v>
      </c>
      <c r="F68" s="133">
        <f t="shared" si="0"/>
        <v>57.831843750000012</v>
      </c>
      <c r="G68" s="53"/>
      <c r="H68" s="103">
        <v>62</v>
      </c>
      <c r="I68" s="108" t="s">
        <v>102</v>
      </c>
      <c r="J68" s="104">
        <v>2392</v>
      </c>
    </row>
    <row r="69" spans="1:10" x14ac:dyDescent="0.25">
      <c r="A69" s="47" t="s">
        <v>345</v>
      </c>
      <c r="B69" s="118" t="s">
        <v>502</v>
      </c>
      <c r="C69" s="31">
        <f>([1]KID2!D59/12)</f>
        <v>1580.1666666666667</v>
      </c>
      <c r="D69" s="31">
        <f t="shared" si="1"/>
        <v>807.92341500000009</v>
      </c>
      <c r="E69" s="129">
        <v>2366</v>
      </c>
      <c r="F69" s="133">
        <f t="shared" si="0"/>
        <v>34.147228021978023</v>
      </c>
      <c r="G69" s="53"/>
      <c r="H69" s="103">
        <v>63</v>
      </c>
      <c r="I69" s="101" t="s">
        <v>103</v>
      </c>
      <c r="J69" s="104">
        <v>2366</v>
      </c>
    </row>
    <row r="70" spans="1:10" x14ac:dyDescent="0.25">
      <c r="A70" s="162" t="s">
        <v>30</v>
      </c>
      <c r="B70" s="15"/>
      <c r="C70" s="15"/>
      <c r="D70" s="125">
        <v>822</v>
      </c>
      <c r="E70" s="126">
        <v>3045</v>
      </c>
      <c r="F70" s="133">
        <f t="shared" ref="F70:F106" si="2">(D70/E70)*100</f>
        <v>26.995073891625616</v>
      </c>
      <c r="G70" s="123"/>
      <c r="H70" s="113" t="s">
        <v>172</v>
      </c>
      <c r="I70" s="98" t="s">
        <v>440</v>
      </c>
      <c r="J70" s="106">
        <v>3045</v>
      </c>
    </row>
    <row r="71" spans="1:10" ht="64.5" customHeight="1" x14ac:dyDescent="0.25">
      <c r="A71" s="54" t="s">
        <v>347</v>
      </c>
      <c r="B71" s="118" t="s">
        <v>503</v>
      </c>
      <c r="C71" s="31">
        <f>([1]KID2!D60/12)</f>
        <v>1652.4166666666667</v>
      </c>
      <c r="D71" s="31">
        <f t="shared" ref="D71:D106" si="3">(C71*0.51129)</f>
        <v>844.86411750000002</v>
      </c>
      <c r="E71" s="129">
        <v>3208</v>
      </c>
      <c r="F71" s="133">
        <f t="shared" si="2"/>
        <v>26.336163263715711</v>
      </c>
      <c r="G71" s="53"/>
      <c r="H71" s="103">
        <v>64</v>
      </c>
      <c r="I71" s="108" t="s">
        <v>104</v>
      </c>
      <c r="J71" s="104">
        <v>3208</v>
      </c>
    </row>
    <row r="72" spans="1:10" ht="34.5" customHeight="1" x14ac:dyDescent="0.25">
      <c r="A72" s="54" t="s">
        <v>349</v>
      </c>
      <c r="B72" s="118" t="s">
        <v>504</v>
      </c>
      <c r="C72" s="31">
        <f>([1]KID2!D61/12)</f>
        <v>1956.5</v>
      </c>
      <c r="D72" s="31">
        <f t="shared" si="3"/>
        <v>1000.338885</v>
      </c>
      <c r="E72" s="129">
        <v>2288</v>
      </c>
      <c r="F72" s="133">
        <f t="shared" si="2"/>
        <v>43.721105113636369</v>
      </c>
      <c r="G72" s="53"/>
      <c r="H72" s="103">
        <v>65</v>
      </c>
      <c r="I72" s="108" t="s">
        <v>105</v>
      </c>
      <c r="J72" s="104">
        <v>2288</v>
      </c>
    </row>
    <row r="73" spans="1:10" ht="47.25" customHeight="1" x14ac:dyDescent="0.25">
      <c r="A73" s="54" t="s">
        <v>351</v>
      </c>
      <c r="B73" s="118" t="s">
        <v>505</v>
      </c>
      <c r="C73" s="31">
        <f>([1]KID2!D62/12)</f>
        <v>1018.6666666666666</v>
      </c>
      <c r="D73" s="31">
        <f t="shared" si="3"/>
        <v>520.83407999999997</v>
      </c>
      <c r="E73" s="129">
        <v>2993</v>
      </c>
      <c r="F73" s="133">
        <f t="shared" si="2"/>
        <v>17.401740060140327</v>
      </c>
      <c r="G73" s="53"/>
      <c r="H73" s="103">
        <v>66</v>
      </c>
      <c r="I73" s="108" t="s">
        <v>106</v>
      </c>
      <c r="J73" s="104">
        <v>2993</v>
      </c>
    </row>
    <row r="74" spans="1:10" x14ac:dyDescent="0.25">
      <c r="A74" s="54" t="s">
        <v>31</v>
      </c>
      <c r="B74" s="118" t="s">
        <v>506</v>
      </c>
      <c r="C74" s="31">
        <f>([1]KID2!D63/12)</f>
        <v>832.58333333333337</v>
      </c>
      <c r="D74" s="31">
        <f t="shared" si="3"/>
        <v>425.69153250000005</v>
      </c>
      <c r="E74" s="126">
        <v>1507</v>
      </c>
      <c r="F74" s="133">
        <f t="shared" si="2"/>
        <v>28.247613304578636</v>
      </c>
      <c r="G74" s="53"/>
      <c r="H74" s="97" t="s">
        <v>173</v>
      </c>
      <c r="I74" s="105" t="s">
        <v>441</v>
      </c>
      <c r="J74" s="106">
        <v>1507</v>
      </c>
    </row>
    <row r="75" spans="1:10" ht="43.5" customHeight="1" x14ac:dyDescent="0.25">
      <c r="A75" s="49" t="s">
        <v>146</v>
      </c>
      <c r="B75" s="118"/>
      <c r="C75" s="31"/>
      <c r="D75" s="31">
        <v>684</v>
      </c>
      <c r="E75" s="126">
        <v>2207</v>
      </c>
      <c r="F75" s="133">
        <f t="shared" si="2"/>
        <v>30.992297236067056</v>
      </c>
      <c r="G75" s="53"/>
      <c r="H75" s="97" t="s">
        <v>174</v>
      </c>
      <c r="I75" s="110" t="s">
        <v>39</v>
      </c>
      <c r="J75" s="106">
        <v>2207</v>
      </c>
    </row>
    <row r="76" spans="1:10" x14ac:dyDescent="0.25">
      <c r="A76" s="47" t="s">
        <v>354</v>
      </c>
      <c r="B76" s="118" t="s">
        <v>507</v>
      </c>
      <c r="C76" s="31">
        <f>([1]KID2!D65/12)</f>
        <v>1617.0833333333333</v>
      </c>
      <c r="D76" s="31">
        <f t="shared" si="3"/>
        <v>826.79853749999995</v>
      </c>
      <c r="E76" s="129">
        <v>2154</v>
      </c>
      <c r="F76" s="133">
        <f t="shared" si="2"/>
        <v>38.384333217270196</v>
      </c>
      <c r="G76" s="53"/>
      <c r="H76" s="103">
        <v>69</v>
      </c>
      <c r="I76" s="101" t="s">
        <v>107</v>
      </c>
      <c r="J76" s="104">
        <v>2154</v>
      </c>
    </row>
    <row r="77" spans="1:10" ht="37.5" customHeight="1" x14ac:dyDescent="0.25">
      <c r="A77" s="47" t="s">
        <v>356</v>
      </c>
      <c r="B77" s="118" t="s">
        <v>508</v>
      </c>
      <c r="C77" s="31">
        <f>([1]KID2!D66/12)</f>
        <v>1453.0833333333333</v>
      </c>
      <c r="D77" s="31">
        <f t="shared" si="3"/>
        <v>742.9469775</v>
      </c>
      <c r="E77" s="129">
        <v>2705</v>
      </c>
      <c r="F77" s="133">
        <f t="shared" si="2"/>
        <v>27.465692329020332</v>
      </c>
      <c r="G77" s="53"/>
      <c r="H77" s="103">
        <v>70</v>
      </c>
      <c r="I77" s="108" t="s">
        <v>108</v>
      </c>
      <c r="J77" s="104">
        <v>2705</v>
      </c>
    </row>
    <row r="78" spans="1:10" ht="37.5" customHeight="1" x14ac:dyDescent="0.25">
      <c r="A78" s="47" t="s">
        <v>358</v>
      </c>
      <c r="B78" s="118" t="s">
        <v>509</v>
      </c>
      <c r="C78" s="31">
        <f>([1]KID2!D67/12)</f>
        <v>1077.1666666666667</v>
      </c>
      <c r="D78" s="31">
        <f t="shared" si="3"/>
        <v>550.74454500000002</v>
      </c>
      <c r="E78" s="129">
        <v>1508</v>
      </c>
      <c r="F78" s="133">
        <f t="shared" si="2"/>
        <v>36.521521551724142</v>
      </c>
      <c r="G78" s="53"/>
      <c r="H78" s="103">
        <v>71</v>
      </c>
      <c r="I78" s="108" t="s">
        <v>109</v>
      </c>
      <c r="J78" s="104">
        <v>1508</v>
      </c>
    </row>
    <row r="79" spans="1:10" ht="26.25" x14ac:dyDescent="0.25">
      <c r="A79" s="47" t="s">
        <v>360</v>
      </c>
      <c r="B79" s="118" t="s">
        <v>510</v>
      </c>
      <c r="C79" s="31">
        <f>([1]KID2!D68/12)</f>
        <v>1358.8333333333333</v>
      </c>
      <c r="D79" s="31">
        <f t="shared" si="3"/>
        <v>694.75789499999996</v>
      </c>
      <c r="E79" s="129">
        <v>2500</v>
      </c>
      <c r="F79" s="133">
        <f t="shared" si="2"/>
        <v>27.790315799999998</v>
      </c>
      <c r="G79" s="53"/>
      <c r="H79" s="103">
        <v>72</v>
      </c>
      <c r="I79" s="101" t="s">
        <v>442</v>
      </c>
      <c r="J79" s="104">
        <v>2500</v>
      </c>
    </row>
    <row r="80" spans="1:10" ht="26.25" x14ac:dyDescent="0.25">
      <c r="A80" s="47" t="s">
        <v>362</v>
      </c>
      <c r="B80" s="118" t="s">
        <v>511</v>
      </c>
      <c r="C80" s="31">
        <f>([1]KID2!D69/12)</f>
        <v>1550.1666666666667</v>
      </c>
      <c r="D80" s="31">
        <f t="shared" si="3"/>
        <v>792.58471500000007</v>
      </c>
      <c r="E80" s="129">
        <v>2001</v>
      </c>
      <c r="F80" s="133">
        <f t="shared" si="2"/>
        <v>39.60943103448276</v>
      </c>
      <c r="G80" s="53"/>
      <c r="H80" s="103">
        <v>73</v>
      </c>
      <c r="I80" s="101" t="s">
        <v>111</v>
      </c>
      <c r="J80" s="104">
        <v>2001</v>
      </c>
    </row>
    <row r="81" spans="1:10" x14ac:dyDescent="0.25">
      <c r="A81" s="47" t="s">
        <v>364</v>
      </c>
      <c r="B81" s="118" t="s">
        <v>512</v>
      </c>
      <c r="C81" s="31">
        <f>([1]KID2!D70/12)</f>
        <v>521.33333333333337</v>
      </c>
      <c r="D81" s="31">
        <f t="shared" si="3"/>
        <v>266.55252000000002</v>
      </c>
      <c r="E81" s="129">
        <v>1966</v>
      </c>
      <c r="F81" s="133">
        <f t="shared" si="2"/>
        <v>13.558113936927773</v>
      </c>
      <c r="G81" s="53"/>
      <c r="H81" s="103">
        <v>74</v>
      </c>
      <c r="I81" s="101" t="s">
        <v>112</v>
      </c>
      <c r="J81" s="104">
        <v>1966</v>
      </c>
    </row>
    <row r="82" spans="1:10" x14ac:dyDescent="0.25">
      <c r="A82" s="47" t="s">
        <v>366</v>
      </c>
      <c r="B82" s="118" t="s">
        <v>513</v>
      </c>
      <c r="C82" s="31">
        <f>([1]KID2!D71/12)</f>
        <v>964.08333333333337</v>
      </c>
      <c r="D82" s="31">
        <f t="shared" si="3"/>
        <v>492.92616750000002</v>
      </c>
      <c r="E82" s="129">
        <v>1142</v>
      </c>
      <c r="F82" s="133">
        <f t="shared" si="2"/>
        <v>43.163412215411562</v>
      </c>
      <c r="G82" s="53"/>
      <c r="H82" s="103">
        <v>75</v>
      </c>
      <c r="I82" s="101" t="s">
        <v>113</v>
      </c>
      <c r="J82" s="104">
        <v>1142</v>
      </c>
    </row>
    <row r="83" spans="1:10" ht="30" x14ac:dyDescent="0.25">
      <c r="A83" s="130" t="s">
        <v>32</v>
      </c>
      <c r="B83" s="15"/>
      <c r="C83" s="15"/>
      <c r="D83" s="31">
        <v>344</v>
      </c>
      <c r="E83" s="126">
        <v>1498</v>
      </c>
      <c r="F83" s="133">
        <f t="shared" si="2"/>
        <v>22.963951935914555</v>
      </c>
      <c r="G83" s="53"/>
      <c r="H83" s="97" t="s">
        <v>443</v>
      </c>
      <c r="I83" s="105" t="s">
        <v>444</v>
      </c>
      <c r="J83" s="106">
        <v>1498</v>
      </c>
    </row>
    <row r="84" spans="1:10" x14ac:dyDescent="0.25">
      <c r="A84" s="47" t="s">
        <v>368</v>
      </c>
      <c r="B84" s="118" t="s">
        <v>514</v>
      </c>
      <c r="C84" s="31">
        <f>([1]KID2!D72/12)</f>
        <v>1219</v>
      </c>
      <c r="D84" s="31">
        <f t="shared" si="3"/>
        <v>623.26251000000002</v>
      </c>
      <c r="E84" s="129">
        <v>1470</v>
      </c>
      <c r="F84" s="133">
        <f t="shared" si="2"/>
        <v>42.398810204081634</v>
      </c>
      <c r="G84" s="53"/>
      <c r="H84" s="103">
        <v>77</v>
      </c>
      <c r="I84" s="101" t="s">
        <v>114</v>
      </c>
      <c r="J84" s="104">
        <v>1470</v>
      </c>
    </row>
    <row r="85" spans="1:10" ht="26.25" x14ac:dyDescent="0.25">
      <c r="A85" s="47" t="s">
        <v>370</v>
      </c>
      <c r="B85" s="118" t="s">
        <v>515</v>
      </c>
      <c r="C85" s="31">
        <f>([1]KID2!D73/12)</f>
        <v>796.91666666666663</v>
      </c>
      <c r="D85" s="31">
        <f t="shared" si="3"/>
        <v>407.45552249999997</v>
      </c>
      <c r="E85" s="129">
        <v>1654</v>
      </c>
      <c r="F85" s="133">
        <f t="shared" si="2"/>
        <v>24.634553960096735</v>
      </c>
      <c r="G85" s="53"/>
      <c r="H85" s="103">
        <v>78</v>
      </c>
      <c r="I85" s="101" t="s">
        <v>115</v>
      </c>
      <c r="J85" s="104">
        <v>1654</v>
      </c>
    </row>
    <row r="86" spans="1:10" ht="48" customHeight="1" x14ac:dyDescent="0.25">
      <c r="A86" s="54" t="s">
        <v>372</v>
      </c>
      <c r="B86" s="118" t="s">
        <v>516</v>
      </c>
      <c r="C86" s="31">
        <f>([1]KID2!D74/12)</f>
        <v>514.83333333333337</v>
      </c>
      <c r="D86" s="31">
        <f t="shared" si="3"/>
        <v>263.22913500000004</v>
      </c>
      <c r="E86" s="129">
        <v>1605</v>
      </c>
      <c r="F86" s="133">
        <f t="shared" si="2"/>
        <v>16.400569158878508</v>
      </c>
      <c r="G86" s="53"/>
      <c r="H86" s="103">
        <v>79</v>
      </c>
      <c r="I86" s="108" t="s">
        <v>116</v>
      </c>
      <c r="J86" s="104">
        <v>1605</v>
      </c>
    </row>
    <row r="87" spans="1:10" x14ac:dyDescent="0.25">
      <c r="A87" s="54" t="s">
        <v>374</v>
      </c>
      <c r="B87" s="118" t="s">
        <v>517</v>
      </c>
      <c r="C87" s="31">
        <f>([1]KID2!D75/12)</f>
        <v>486.5</v>
      </c>
      <c r="D87" s="31">
        <f t="shared" si="3"/>
        <v>248.74258500000002</v>
      </c>
      <c r="E87" s="129">
        <v>1358</v>
      </c>
      <c r="F87" s="133">
        <f t="shared" si="2"/>
        <v>18.316832474226803</v>
      </c>
      <c r="G87" s="53"/>
      <c r="H87" s="103">
        <v>80</v>
      </c>
      <c r="I87" s="101" t="s">
        <v>117</v>
      </c>
      <c r="J87" s="104">
        <v>1358</v>
      </c>
    </row>
    <row r="88" spans="1:10" ht="26.25" x14ac:dyDescent="0.25">
      <c r="A88" s="54" t="s">
        <v>376</v>
      </c>
      <c r="B88" s="118" t="s">
        <v>518</v>
      </c>
      <c r="C88" s="31">
        <f>([1]KID2!D76/12)</f>
        <v>1196.1666666666667</v>
      </c>
      <c r="D88" s="31">
        <f t="shared" si="3"/>
        <v>611.58805500000005</v>
      </c>
      <c r="E88" s="129">
        <v>1037</v>
      </c>
      <c r="F88" s="133">
        <f t="shared" si="2"/>
        <v>58.97666875602701</v>
      </c>
      <c r="G88" s="53"/>
      <c r="H88" s="103">
        <v>81</v>
      </c>
      <c r="I88" s="101" t="s">
        <v>118</v>
      </c>
      <c r="J88" s="104">
        <v>1037</v>
      </c>
    </row>
    <row r="89" spans="1:10" ht="36.75" customHeight="1" x14ac:dyDescent="0.25">
      <c r="A89" s="54" t="s">
        <v>378</v>
      </c>
      <c r="B89" s="118" t="s">
        <v>519</v>
      </c>
      <c r="C89" s="31">
        <f>([1]KID2!D77/12)</f>
        <v>1002.9166666666666</v>
      </c>
      <c r="D89" s="31">
        <f t="shared" si="3"/>
        <v>512.78126250000003</v>
      </c>
      <c r="E89" s="129">
        <v>2092</v>
      </c>
      <c r="F89" s="133">
        <f t="shared" si="2"/>
        <v>24.511532624282985</v>
      </c>
      <c r="G89" s="53"/>
      <c r="H89" s="103">
        <v>82</v>
      </c>
      <c r="I89" s="108" t="s">
        <v>119</v>
      </c>
      <c r="J89" s="104">
        <v>2092</v>
      </c>
    </row>
    <row r="90" spans="1:10" x14ac:dyDescent="0.25">
      <c r="A90" s="49" t="s">
        <v>33</v>
      </c>
      <c r="B90" s="118"/>
      <c r="C90" s="31">
        <f>([1]KID2!D78/12)</f>
        <v>865.91666666666663</v>
      </c>
      <c r="D90" s="31">
        <v>513</v>
      </c>
      <c r="E90" s="126">
        <v>2664</v>
      </c>
      <c r="F90" s="133">
        <f t="shared" si="2"/>
        <v>19.256756756756758</v>
      </c>
      <c r="G90" s="53"/>
      <c r="H90" s="97" t="s">
        <v>176</v>
      </c>
      <c r="I90" s="105" t="s">
        <v>445</v>
      </c>
      <c r="J90" s="106">
        <v>2664</v>
      </c>
    </row>
    <row r="91" spans="1:10" x14ac:dyDescent="0.25">
      <c r="A91" s="140"/>
      <c r="B91" s="15"/>
      <c r="C91" s="15"/>
      <c r="D91" s="31">
        <f t="shared" si="3"/>
        <v>0</v>
      </c>
      <c r="E91" s="129">
        <v>2769</v>
      </c>
      <c r="F91" s="133">
        <f t="shared" si="2"/>
        <v>0</v>
      </c>
      <c r="G91" s="53"/>
      <c r="H91" s="103"/>
      <c r="I91" s="101" t="s">
        <v>446</v>
      </c>
      <c r="J91" s="104">
        <v>2769</v>
      </c>
    </row>
    <row r="92" spans="1:10" x14ac:dyDescent="0.25">
      <c r="A92" s="140"/>
      <c r="B92" s="15"/>
      <c r="C92" s="15"/>
      <c r="D92" s="31">
        <f t="shared" si="3"/>
        <v>0</v>
      </c>
      <c r="E92" s="129">
        <v>1986</v>
      </c>
      <c r="F92" s="133">
        <f t="shared" si="2"/>
        <v>0</v>
      </c>
      <c r="G92" s="53"/>
      <c r="H92" s="103"/>
      <c r="I92" s="101" t="s">
        <v>447</v>
      </c>
      <c r="J92" s="104">
        <v>1986</v>
      </c>
    </row>
    <row r="93" spans="1:10" x14ac:dyDescent="0.25">
      <c r="A93" s="49" t="s">
        <v>34</v>
      </c>
      <c r="B93" s="118" t="s">
        <v>520</v>
      </c>
      <c r="C93" s="31">
        <f>([1]KID2!D79/12)</f>
        <v>1028</v>
      </c>
      <c r="D93" s="31">
        <v>443</v>
      </c>
      <c r="E93" s="126">
        <v>1941</v>
      </c>
      <c r="F93" s="133">
        <f t="shared" si="2"/>
        <v>22.82328696548171</v>
      </c>
      <c r="G93" s="53"/>
      <c r="H93" s="97" t="s">
        <v>177</v>
      </c>
      <c r="I93" s="105" t="s">
        <v>40</v>
      </c>
      <c r="J93" s="106">
        <v>1941</v>
      </c>
    </row>
    <row r="94" spans="1:10" ht="45.75" customHeight="1" x14ac:dyDescent="0.25">
      <c r="A94" s="130" t="s">
        <v>148</v>
      </c>
      <c r="B94" s="15"/>
      <c r="C94" s="15"/>
      <c r="D94" s="31">
        <v>476</v>
      </c>
      <c r="E94" s="126">
        <v>1507</v>
      </c>
      <c r="F94" s="133">
        <f t="shared" si="2"/>
        <v>31.585932315859321</v>
      </c>
      <c r="G94" s="53"/>
      <c r="H94" s="97" t="s">
        <v>178</v>
      </c>
      <c r="I94" s="110" t="s">
        <v>41</v>
      </c>
      <c r="J94" s="106">
        <v>1507</v>
      </c>
    </row>
    <row r="95" spans="1:10" x14ac:dyDescent="0.25">
      <c r="A95" s="49" t="s">
        <v>382</v>
      </c>
      <c r="B95" s="118" t="s">
        <v>521</v>
      </c>
      <c r="C95" s="31">
        <f>([1]KID2!D80/12)</f>
        <v>570.16666666666663</v>
      </c>
      <c r="D95" s="32">
        <v>526</v>
      </c>
      <c r="E95" s="129">
        <v>1592</v>
      </c>
      <c r="F95" s="133">
        <f t="shared" si="2"/>
        <v>33.040201005025125</v>
      </c>
      <c r="G95" s="83"/>
      <c r="H95" s="103">
        <v>86</v>
      </c>
      <c r="I95" s="101" t="s">
        <v>121</v>
      </c>
      <c r="J95" s="104">
        <v>1592</v>
      </c>
    </row>
    <row r="96" spans="1:10" x14ac:dyDescent="0.25">
      <c r="A96" s="54" t="s">
        <v>384</v>
      </c>
      <c r="B96" s="118" t="s">
        <v>522</v>
      </c>
      <c r="C96" s="31">
        <f>([1]KID2!D81/12)</f>
        <v>567.41666666666663</v>
      </c>
      <c r="D96" s="31">
        <f t="shared" si="3"/>
        <v>290.11446749999999</v>
      </c>
      <c r="E96" s="129">
        <v>1443</v>
      </c>
      <c r="F96" s="133">
        <f t="shared" si="2"/>
        <v>20.104952702702704</v>
      </c>
      <c r="G96" s="53"/>
      <c r="H96" s="103">
        <v>87</v>
      </c>
      <c r="I96" s="101" t="s">
        <v>122</v>
      </c>
      <c r="J96" s="104">
        <v>1443</v>
      </c>
    </row>
    <row r="97" spans="1:10" x14ac:dyDescent="0.25">
      <c r="A97" s="54" t="s">
        <v>386</v>
      </c>
      <c r="B97" s="118" t="s">
        <v>523</v>
      </c>
      <c r="C97" s="31">
        <f>([1]KID2!D82/12)</f>
        <v>661.08333333333337</v>
      </c>
      <c r="D97" s="31">
        <f t="shared" si="3"/>
        <v>338.00529750000004</v>
      </c>
      <c r="E97" s="129">
        <v>1161</v>
      </c>
      <c r="F97" s="133">
        <f t="shared" si="2"/>
        <v>29.113290051679591</v>
      </c>
      <c r="G97" s="53"/>
      <c r="H97" s="103">
        <v>88</v>
      </c>
      <c r="I97" s="101" t="s">
        <v>123</v>
      </c>
      <c r="J97" s="104">
        <v>1161</v>
      </c>
    </row>
    <row r="98" spans="1:10" x14ac:dyDescent="0.25">
      <c r="A98" s="68" t="s">
        <v>149</v>
      </c>
      <c r="B98" s="15"/>
      <c r="C98" s="15"/>
      <c r="D98" s="31">
        <v>388</v>
      </c>
      <c r="E98" s="126">
        <v>1586</v>
      </c>
      <c r="F98" s="133">
        <f t="shared" si="2"/>
        <v>24.464060529634299</v>
      </c>
      <c r="G98" s="53"/>
      <c r="H98" s="97" t="s">
        <v>179</v>
      </c>
      <c r="I98" s="105" t="s">
        <v>42</v>
      </c>
      <c r="J98" s="106">
        <v>1586</v>
      </c>
    </row>
    <row r="99" spans="1:10" x14ac:dyDescent="0.25">
      <c r="A99" s="54" t="s">
        <v>388</v>
      </c>
      <c r="B99" s="118" t="s">
        <v>524</v>
      </c>
      <c r="C99" s="31">
        <f>([1]KID2!D83/12)</f>
        <v>627.33333333333337</v>
      </c>
      <c r="D99" s="31">
        <f t="shared" si="3"/>
        <v>320.74926000000005</v>
      </c>
      <c r="E99" s="129">
        <v>1646</v>
      </c>
      <c r="F99" s="133">
        <f t="shared" si="2"/>
        <v>19.486589307411911</v>
      </c>
      <c r="G99" s="53"/>
      <c r="H99" s="103">
        <v>90</v>
      </c>
      <c r="I99" s="101" t="s">
        <v>124</v>
      </c>
      <c r="J99" s="104">
        <v>1646</v>
      </c>
    </row>
    <row r="100" spans="1:10" ht="35.25" customHeight="1" x14ac:dyDescent="0.25">
      <c r="A100" s="47" t="s">
        <v>390</v>
      </c>
      <c r="B100" s="118" t="s">
        <v>525</v>
      </c>
      <c r="C100" s="31">
        <f>([1]KID2!D84/12)</f>
        <v>689.75</v>
      </c>
      <c r="D100" s="31">
        <f t="shared" si="3"/>
        <v>352.66227750000002</v>
      </c>
      <c r="E100" s="129">
        <v>1223</v>
      </c>
      <c r="F100" s="133">
        <f t="shared" si="2"/>
        <v>28.835836263287</v>
      </c>
      <c r="G100" s="53"/>
      <c r="H100" s="103">
        <v>91</v>
      </c>
      <c r="I100" s="108" t="s">
        <v>125</v>
      </c>
      <c r="J100" s="104">
        <v>1223</v>
      </c>
    </row>
    <row r="101" spans="1:10" x14ac:dyDescent="0.25">
      <c r="A101" s="47" t="s">
        <v>392</v>
      </c>
      <c r="B101" s="118" t="s">
        <v>526</v>
      </c>
      <c r="C101" s="31">
        <f>([1]KID2!D85/12)</f>
        <v>980.25</v>
      </c>
      <c r="D101" s="31">
        <f t="shared" si="3"/>
        <v>501.19202250000001</v>
      </c>
      <c r="E101" s="129">
        <v>1212</v>
      </c>
      <c r="F101" s="133">
        <f t="shared" si="2"/>
        <v>41.352477103960396</v>
      </c>
      <c r="G101" s="53"/>
      <c r="H101" s="103">
        <v>92</v>
      </c>
      <c r="I101" s="101" t="s">
        <v>126</v>
      </c>
      <c r="J101" s="104">
        <v>1212</v>
      </c>
    </row>
    <row r="102" spans="1:10" ht="26.25" x14ac:dyDescent="0.25">
      <c r="A102" s="47" t="s">
        <v>394</v>
      </c>
      <c r="B102" s="118" t="s">
        <v>527</v>
      </c>
      <c r="C102" s="31">
        <f>([1]KID2!D86/12)</f>
        <v>718.58333333333337</v>
      </c>
      <c r="D102" s="31">
        <f t="shared" si="3"/>
        <v>367.40447250000005</v>
      </c>
      <c r="E102" s="129">
        <v>1705</v>
      </c>
      <c r="F102" s="133">
        <f t="shared" si="2"/>
        <v>21.548649413489741</v>
      </c>
      <c r="G102" s="53"/>
      <c r="H102" s="103">
        <v>93</v>
      </c>
      <c r="I102" s="101" t="s">
        <v>127</v>
      </c>
      <c r="J102" s="104">
        <v>1705</v>
      </c>
    </row>
    <row r="103" spans="1:10" ht="30" x14ac:dyDescent="0.25">
      <c r="A103" s="130" t="s">
        <v>150</v>
      </c>
      <c r="B103" s="15"/>
      <c r="C103" s="15"/>
      <c r="D103" s="31">
        <v>314</v>
      </c>
      <c r="E103" s="126">
        <v>1404</v>
      </c>
      <c r="F103" s="133">
        <f t="shared" si="2"/>
        <v>22.364672364672362</v>
      </c>
      <c r="G103" s="53"/>
      <c r="H103" s="97" t="s">
        <v>180</v>
      </c>
      <c r="I103" s="105" t="s">
        <v>43</v>
      </c>
      <c r="J103" s="106">
        <v>1404</v>
      </c>
    </row>
    <row r="104" spans="1:10" ht="26.25" x14ac:dyDescent="0.25">
      <c r="A104" s="47" t="s">
        <v>396</v>
      </c>
      <c r="B104" s="118" t="s">
        <v>528</v>
      </c>
      <c r="C104" s="31">
        <f>([1]KID2!D87/12)</f>
        <v>668.16666666666663</v>
      </c>
      <c r="D104" s="31">
        <f t="shared" si="3"/>
        <v>341.626935</v>
      </c>
      <c r="E104" s="129">
        <v>1794</v>
      </c>
      <c r="F104" s="133">
        <f t="shared" si="2"/>
        <v>19.042750000000002</v>
      </c>
      <c r="G104" s="53"/>
      <c r="H104" s="103">
        <v>94</v>
      </c>
      <c r="I104" s="101" t="s">
        <v>128</v>
      </c>
      <c r="J104" s="104">
        <v>1794</v>
      </c>
    </row>
    <row r="105" spans="1:10" ht="26.25" x14ac:dyDescent="0.25">
      <c r="A105" s="47" t="s">
        <v>398</v>
      </c>
      <c r="B105" s="118" t="s">
        <v>529</v>
      </c>
      <c r="C105" s="31">
        <f>([1]KID2!D88/12)</f>
        <v>461</v>
      </c>
      <c r="D105" s="31">
        <f t="shared" si="3"/>
        <v>235.70469</v>
      </c>
      <c r="E105" s="129">
        <v>1526</v>
      </c>
      <c r="F105" s="133">
        <f t="shared" si="2"/>
        <v>15.445916775884665</v>
      </c>
      <c r="G105" s="53"/>
      <c r="H105" s="103">
        <v>95</v>
      </c>
      <c r="I105" s="101" t="s">
        <v>129</v>
      </c>
      <c r="J105" s="104">
        <v>1526</v>
      </c>
    </row>
    <row r="106" spans="1:10" x14ac:dyDescent="0.25">
      <c r="A106" s="47" t="s">
        <v>400</v>
      </c>
      <c r="B106" s="118" t="s">
        <v>530</v>
      </c>
      <c r="C106" s="31">
        <f>([1]KID2!D89/12)</f>
        <v>893.66666666666663</v>
      </c>
      <c r="D106" s="31">
        <f t="shared" si="3"/>
        <v>456.92282999999998</v>
      </c>
      <c r="E106" s="129">
        <v>1069</v>
      </c>
      <c r="F106" s="133">
        <f t="shared" si="2"/>
        <v>42.743014967259121</v>
      </c>
      <c r="G106" s="53"/>
      <c r="H106" s="103">
        <v>96</v>
      </c>
      <c r="I106" s="101" t="s">
        <v>130</v>
      </c>
      <c r="J106" s="104">
        <v>1069</v>
      </c>
    </row>
    <row r="107" spans="1:10" x14ac:dyDescent="0.25">
      <c r="H107" s="114"/>
    </row>
    <row r="108" spans="1:10" x14ac:dyDescent="0.25">
      <c r="A108" s="152" t="s">
        <v>540</v>
      </c>
    </row>
  </sheetData>
  <mergeCells count="4">
    <mergeCell ref="H3:H4"/>
    <mergeCell ref="I3:I4"/>
    <mergeCell ref="A1:E2"/>
    <mergeCell ref="A3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8"/>
  <sheetViews>
    <sheetView tabSelected="1" topLeftCell="A7" workbookViewId="0">
      <selection activeCell="A108" sqref="A108"/>
    </sheetView>
  </sheetViews>
  <sheetFormatPr defaultRowHeight="15" x14ac:dyDescent="0.25"/>
  <cols>
    <col min="1" max="1" width="47.5703125" customWidth="1"/>
    <col min="2" max="2" width="5.140625" customWidth="1"/>
    <col min="3" max="3" width="19.85546875" hidden="1" customWidth="1"/>
    <col min="4" max="4" width="15.28515625" hidden="1" customWidth="1"/>
    <col min="7" max="7" width="9.140625" hidden="1" customWidth="1"/>
    <col min="8" max="8" width="0" hidden="1" customWidth="1"/>
  </cols>
  <sheetData>
    <row r="2" spans="1:10" x14ac:dyDescent="0.25">
      <c r="A2" s="15"/>
      <c r="B2" s="15"/>
      <c r="C2" s="15"/>
      <c r="D2" s="15"/>
      <c r="E2" s="199" t="s">
        <v>544</v>
      </c>
      <c r="F2" s="199"/>
      <c r="G2" s="173" t="s">
        <v>157</v>
      </c>
      <c r="H2" s="173"/>
      <c r="I2" s="173" t="s">
        <v>157</v>
      </c>
      <c r="J2" s="173"/>
    </row>
    <row r="3" spans="1:10" x14ac:dyDescent="0.25">
      <c r="A3" s="179" t="s">
        <v>541</v>
      </c>
      <c r="B3" s="15"/>
      <c r="C3" s="199" t="s">
        <v>542</v>
      </c>
      <c r="D3" s="199"/>
      <c r="E3" s="199" t="s">
        <v>543</v>
      </c>
      <c r="F3" s="199"/>
      <c r="G3" s="15"/>
      <c r="H3" s="15"/>
      <c r="I3" s="199" t="s">
        <v>543</v>
      </c>
      <c r="J3" s="199"/>
    </row>
    <row r="4" spans="1:10" x14ac:dyDescent="0.25">
      <c r="A4" s="179"/>
      <c r="B4" s="15"/>
      <c r="C4" s="137">
        <v>2013</v>
      </c>
      <c r="D4" s="137">
        <v>2014</v>
      </c>
      <c r="E4" s="151">
        <v>2013</v>
      </c>
      <c r="F4" s="151">
        <v>2014</v>
      </c>
      <c r="G4" s="151">
        <v>2014</v>
      </c>
      <c r="H4" s="151">
        <v>2013</v>
      </c>
      <c r="I4" s="151">
        <v>2013</v>
      </c>
      <c r="J4" s="151">
        <v>2014</v>
      </c>
    </row>
    <row r="5" spans="1:10" x14ac:dyDescent="0.25">
      <c r="A5" s="17" t="s">
        <v>531</v>
      </c>
      <c r="B5" s="15"/>
      <c r="C5" s="15">
        <v>3659.4</v>
      </c>
      <c r="D5" s="15">
        <v>3777.1</v>
      </c>
      <c r="E5" s="31">
        <f>(C5*0.241)</f>
        <v>881.91539999999998</v>
      </c>
      <c r="F5" s="31">
        <f>(D5*0.232)</f>
        <v>876.28719999999998</v>
      </c>
      <c r="G5" s="168">
        <v>827.66666666666663</v>
      </c>
      <c r="H5" s="31">
        <v>775.08333333333337</v>
      </c>
      <c r="I5" s="31">
        <f>H5*0.51129</f>
        <v>396.29235750000004</v>
      </c>
      <c r="J5" s="31">
        <f>G5*0.51129</f>
        <v>423.17768999999998</v>
      </c>
    </row>
    <row r="6" spans="1:10" x14ac:dyDescent="0.25">
      <c r="A6" s="119" t="s">
        <v>22</v>
      </c>
      <c r="B6" s="15"/>
      <c r="C6" s="15">
        <v>3970.5</v>
      </c>
      <c r="D6" s="15">
        <v>4172.84</v>
      </c>
      <c r="E6" s="31">
        <f t="shared" ref="E6:E69" si="0">(C6*0.241)</f>
        <v>956.89049999999997</v>
      </c>
      <c r="F6" s="31">
        <f t="shared" ref="F6:F69" si="1">(D6*0.232)</f>
        <v>968.09888000000012</v>
      </c>
      <c r="G6" s="168">
        <v>672.58333333333337</v>
      </c>
      <c r="H6" s="169">
        <v>617.5</v>
      </c>
      <c r="I6" s="31">
        <f t="shared" ref="I6:I69" si="2">H6*0.51129</f>
        <v>315.72157500000003</v>
      </c>
      <c r="J6" s="31">
        <f t="shared" ref="J6:J69" si="3">G6*0.51129</f>
        <v>343.88513250000005</v>
      </c>
    </row>
    <row r="7" spans="1:10" ht="26.25" x14ac:dyDescent="0.25">
      <c r="A7" s="54" t="s">
        <v>242</v>
      </c>
      <c r="B7" s="118" t="s">
        <v>449</v>
      </c>
      <c r="C7" s="15">
        <v>3123.9</v>
      </c>
      <c r="D7" s="15">
        <v>3204.84</v>
      </c>
      <c r="E7" s="31">
        <f t="shared" si="0"/>
        <v>752.85990000000004</v>
      </c>
      <c r="F7" s="31">
        <f t="shared" si="1"/>
        <v>743.5228800000001</v>
      </c>
      <c r="G7" s="168"/>
      <c r="H7" s="169"/>
      <c r="I7" s="31">
        <f t="shared" si="2"/>
        <v>0</v>
      </c>
      <c r="J7" s="31">
        <f t="shared" si="3"/>
        <v>0</v>
      </c>
    </row>
    <row r="8" spans="1:10" x14ac:dyDescent="0.25">
      <c r="A8" s="54" t="s">
        <v>243</v>
      </c>
      <c r="B8" s="118" t="s">
        <v>450</v>
      </c>
      <c r="C8" s="15">
        <v>4865.32</v>
      </c>
      <c r="D8" s="15">
        <v>5260.63</v>
      </c>
      <c r="E8" s="31">
        <f t="shared" si="0"/>
        <v>1172.5421199999998</v>
      </c>
      <c r="F8" s="31">
        <f t="shared" si="1"/>
        <v>1220.4661600000002</v>
      </c>
      <c r="G8" s="168">
        <v>758.33333333333337</v>
      </c>
      <c r="H8" s="169">
        <v>735.58333333333337</v>
      </c>
      <c r="I8" s="31">
        <f t="shared" si="2"/>
        <v>376.09640250000001</v>
      </c>
      <c r="J8" s="31">
        <f t="shared" si="3"/>
        <v>387.72825000000006</v>
      </c>
    </row>
    <row r="9" spans="1:10" x14ac:dyDescent="0.25">
      <c r="A9" s="54" t="s">
        <v>245</v>
      </c>
      <c r="B9" s="118" t="s">
        <v>451</v>
      </c>
      <c r="C9" s="15">
        <v>2755.3</v>
      </c>
      <c r="D9" s="15">
        <v>2799.27</v>
      </c>
      <c r="E9" s="31">
        <f t="shared" si="0"/>
        <v>664.02729999999997</v>
      </c>
      <c r="F9" s="31">
        <f t="shared" si="1"/>
        <v>649.43064000000004</v>
      </c>
      <c r="G9" s="15">
        <v>482</v>
      </c>
      <c r="H9" s="31">
        <v>424.08333333333331</v>
      </c>
      <c r="I9" s="31">
        <f t="shared" si="2"/>
        <v>216.8295675</v>
      </c>
      <c r="J9" s="31">
        <f t="shared" si="3"/>
        <v>246.44178000000002</v>
      </c>
    </row>
    <row r="10" spans="1:10" x14ac:dyDescent="0.25">
      <c r="A10" s="49" t="s">
        <v>532</v>
      </c>
      <c r="B10" s="118"/>
      <c r="C10" s="15">
        <v>6808.89</v>
      </c>
      <c r="D10" s="15">
        <v>6810.71</v>
      </c>
      <c r="E10" s="31">
        <f t="shared" si="0"/>
        <v>1640.9424900000001</v>
      </c>
      <c r="F10" s="31">
        <f t="shared" si="1"/>
        <v>1580.0847200000001</v>
      </c>
      <c r="G10" s="15"/>
      <c r="H10" s="15"/>
      <c r="I10" s="31">
        <f t="shared" si="2"/>
        <v>0</v>
      </c>
      <c r="J10" s="31">
        <f t="shared" si="3"/>
        <v>0</v>
      </c>
    </row>
    <row r="11" spans="1:10" x14ac:dyDescent="0.25">
      <c r="A11" s="54" t="s">
        <v>248</v>
      </c>
      <c r="B11" s="118" t="s">
        <v>452</v>
      </c>
      <c r="C11" s="15"/>
      <c r="D11" s="15"/>
      <c r="E11" s="31">
        <f t="shared" si="0"/>
        <v>0</v>
      </c>
      <c r="F11" s="31">
        <f t="shared" si="1"/>
        <v>0</v>
      </c>
      <c r="G11" s="15"/>
      <c r="H11" s="15"/>
      <c r="I11" s="31">
        <f t="shared" si="2"/>
        <v>0</v>
      </c>
      <c r="J11" s="31">
        <f t="shared" si="3"/>
        <v>0</v>
      </c>
    </row>
    <row r="12" spans="1:10" x14ac:dyDescent="0.25">
      <c r="A12" s="54" t="s">
        <v>249</v>
      </c>
      <c r="B12" s="118" t="s">
        <v>453</v>
      </c>
      <c r="C12" s="15"/>
      <c r="D12" s="15"/>
      <c r="E12" s="31">
        <f t="shared" si="0"/>
        <v>0</v>
      </c>
      <c r="F12" s="31">
        <f t="shared" si="1"/>
        <v>0</v>
      </c>
      <c r="G12" s="15"/>
      <c r="H12" s="15"/>
      <c r="I12" s="31">
        <f t="shared" si="2"/>
        <v>0</v>
      </c>
      <c r="J12" s="31">
        <f t="shared" si="3"/>
        <v>0</v>
      </c>
    </row>
    <row r="13" spans="1:10" x14ac:dyDescent="0.25">
      <c r="A13" s="54" t="s">
        <v>250</v>
      </c>
      <c r="B13" s="118" t="s">
        <v>454</v>
      </c>
      <c r="C13" s="15"/>
      <c r="D13" s="15"/>
      <c r="E13" s="31">
        <f t="shared" si="0"/>
        <v>0</v>
      </c>
      <c r="F13" s="31">
        <f t="shared" si="1"/>
        <v>0</v>
      </c>
      <c r="G13" s="15"/>
      <c r="H13" s="15"/>
      <c r="I13" s="31">
        <f t="shared" si="2"/>
        <v>0</v>
      </c>
      <c r="J13" s="31">
        <f t="shared" si="3"/>
        <v>0</v>
      </c>
    </row>
    <row r="14" spans="1:10" x14ac:dyDescent="0.25">
      <c r="A14" s="54" t="s">
        <v>251</v>
      </c>
      <c r="B14" s="118" t="s">
        <v>455</v>
      </c>
      <c r="C14" s="15"/>
      <c r="D14" s="15"/>
      <c r="E14" s="31">
        <f t="shared" si="0"/>
        <v>0</v>
      </c>
      <c r="F14" s="31">
        <f t="shared" si="1"/>
        <v>0</v>
      </c>
      <c r="G14" s="15"/>
      <c r="H14" s="15"/>
      <c r="I14" s="31">
        <f t="shared" si="2"/>
        <v>0</v>
      </c>
      <c r="J14" s="31">
        <f t="shared" si="3"/>
        <v>0</v>
      </c>
    </row>
    <row r="15" spans="1:10" x14ac:dyDescent="0.25">
      <c r="A15" s="68" t="s">
        <v>24</v>
      </c>
      <c r="B15" s="15"/>
      <c r="C15" s="15">
        <v>3386.73</v>
      </c>
      <c r="D15" s="15">
        <v>3536.36</v>
      </c>
      <c r="E15" s="31">
        <f t="shared" si="0"/>
        <v>816.20192999999995</v>
      </c>
      <c r="F15" s="31">
        <f t="shared" si="1"/>
        <v>820.43552000000011</v>
      </c>
      <c r="G15" s="15"/>
      <c r="H15" s="15"/>
      <c r="I15" s="31">
        <f t="shared" si="2"/>
        <v>0</v>
      </c>
      <c r="J15" s="31">
        <f t="shared" si="3"/>
        <v>0</v>
      </c>
    </row>
    <row r="16" spans="1:10" x14ac:dyDescent="0.25">
      <c r="A16" s="47" t="s">
        <v>252</v>
      </c>
      <c r="B16" s="118" t="s">
        <v>456</v>
      </c>
      <c r="C16" s="15">
        <v>2934.81</v>
      </c>
      <c r="D16" s="15">
        <v>3060.08</v>
      </c>
      <c r="E16" s="31">
        <f t="shared" si="0"/>
        <v>707.28920999999991</v>
      </c>
      <c r="F16" s="31">
        <f t="shared" si="1"/>
        <v>709.93856000000005</v>
      </c>
      <c r="G16" s="31">
        <v>637.08333333333337</v>
      </c>
      <c r="H16" s="31">
        <v>581.58333333333337</v>
      </c>
      <c r="I16" s="31">
        <f t="shared" si="2"/>
        <v>297.35774250000003</v>
      </c>
      <c r="J16" s="31">
        <f t="shared" si="3"/>
        <v>325.73433750000004</v>
      </c>
    </row>
    <row r="17" spans="1:10" x14ac:dyDescent="0.25">
      <c r="A17" s="47" t="s">
        <v>254</v>
      </c>
      <c r="B17" s="118" t="s">
        <v>457</v>
      </c>
      <c r="C17" s="15">
        <v>5126.6400000000003</v>
      </c>
      <c r="D17" s="15">
        <v>5233.7700000000004</v>
      </c>
      <c r="E17" s="31">
        <f t="shared" si="0"/>
        <v>1235.5202400000001</v>
      </c>
      <c r="F17" s="31">
        <f t="shared" si="1"/>
        <v>1214.2346400000001</v>
      </c>
      <c r="G17" s="31">
        <v>950.66666666666663</v>
      </c>
      <c r="H17" s="31">
        <v>893.58333333333337</v>
      </c>
      <c r="I17" s="31">
        <f t="shared" si="2"/>
        <v>456.88022250000006</v>
      </c>
      <c r="J17" s="31">
        <f t="shared" si="3"/>
        <v>486.06635999999997</v>
      </c>
    </row>
    <row r="18" spans="1:10" x14ac:dyDescent="0.25">
      <c r="A18" s="47" t="s">
        <v>256</v>
      </c>
      <c r="B18" s="118" t="s">
        <v>458</v>
      </c>
      <c r="C18" s="15">
        <v>5990.4</v>
      </c>
      <c r="D18" s="15">
        <v>6018.69</v>
      </c>
      <c r="E18" s="31">
        <f t="shared" si="0"/>
        <v>1443.6863999999998</v>
      </c>
      <c r="F18" s="31">
        <f t="shared" si="1"/>
        <v>1396.33608</v>
      </c>
      <c r="G18" s="31">
        <v>1528.1666666666667</v>
      </c>
      <c r="H18" s="31">
        <v>1542.1666666666667</v>
      </c>
      <c r="I18" s="31">
        <f t="shared" si="2"/>
        <v>788.49439500000005</v>
      </c>
      <c r="J18" s="31">
        <f t="shared" si="3"/>
        <v>781.33633500000008</v>
      </c>
    </row>
    <row r="19" spans="1:10" ht="26.25" x14ac:dyDescent="0.25">
      <c r="A19" s="47" t="s">
        <v>258</v>
      </c>
      <c r="B19" s="118" t="s">
        <v>459</v>
      </c>
      <c r="C19" s="15">
        <v>2461.86</v>
      </c>
      <c r="D19" s="15">
        <v>2588.65</v>
      </c>
      <c r="E19" s="31">
        <f t="shared" si="0"/>
        <v>593.30826000000002</v>
      </c>
      <c r="F19" s="31">
        <f t="shared" si="1"/>
        <v>600.56680000000006</v>
      </c>
      <c r="G19" s="31">
        <v>642.83333333333337</v>
      </c>
      <c r="H19" s="31">
        <v>593.41666666666663</v>
      </c>
      <c r="I19" s="31">
        <f t="shared" si="2"/>
        <v>303.4080075</v>
      </c>
      <c r="J19" s="31">
        <f t="shared" si="3"/>
        <v>328.67425500000002</v>
      </c>
    </row>
    <row r="20" spans="1:10" x14ac:dyDescent="0.25">
      <c r="A20" s="47" t="s">
        <v>260</v>
      </c>
      <c r="B20" s="120" t="s">
        <v>460</v>
      </c>
      <c r="C20" s="15">
        <v>1950.55</v>
      </c>
      <c r="D20" s="15">
        <v>2044.01</v>
      </c>
      <c r="E20" s="31">
        <f t="shared" si="0"/>
        <v>470.08254999999997</v>
      </c>
      <c r="F20" s="31">
        <f t="shared" si="1"/>
        <v>474.21032000000002</v>
      </c>
      <c r="G20" s="31">
        <v>489.75</v>
      </c>
      <c r="H20" s="31">
        <v>446.41666666666669</v>
      </c>
      <c r="I20" s="31">
        <f t="shared" si="2"/>
        <v>228.24837750000003</v>
      </c>
      <c r="J20" s="31">
        <f t="shared" si="3"/>
        <v>250.40427750000001</v>
      </c>
    </row>
    <row r="21" spans="1:10" ht="26.25" x14ac:dyDescent="0.25">
      <c r="A21" s="47" t="s">
        <v>262</v>
      </c>
      <c r="B21" s="118" t="s">
        <v>461</v>
      </c>
      <c r="C21" s="15">
        <v>2159.4499999999998</v>
      </c>
      <c r="D21" s="15">
        <v>2281.5100000000002</v>
      </c>
      <c r="E21" s="31">
        <f t="shared" si="0"/>
        <v>520.42744999999991</v>
      </c>
      <c r="F21" s="31">
        <f t="shared" si="1"/>
        <v>529.31032000000005</v>
      </c>
      <c r="G21" s="31">
        <v>437.5</v>
      </c>
      <c r="H21" s="31">
        <v>406</v>
      </c>
      <c r="I21" s="31">
        <f t="shared" si="2"/>
        <v>207.58374000000001</v>
      </c>
      <c r="J21" s="31">
        <f t="shared" si="3"/>
        <v>223.68937500000001</v>
      </c>
    </row>
    <row r="22" spans="1:10" ht="51.75" x14ac:dyDescent="0.25">
      <c r="A22" s="47" t="s">
        <v>264</v>
      </c>
      <c r="B22" s="118" t="s">
        <v>462</v>
      </c>
      <c r="C22" s="15">
        <v>2480.91</v>
      </c>
      <c r="D22" s="15">
        <v>2587.6</v>
      </c>
      <c r="E22" s="31">
        <f t="shared" si="0"/>
        <v>597.8993099999999</v>
      </c>
      <c r="F22" s="31">
        <f t="shared" si="1"/>
        <v>600.32320000000004</v>
      </c>
      <c r="G22" s="31">
        <v>474.08333333333331</v>
      </c>
      <c r="H22" s="31">
        <v>454.25</v>
      </c>
      <c r="I22" s="31">
        <f t="shared" si="2"/>
        <v>232.25348250000002</v>
      </c>
      <c r="J22" s="31">
        <f t="shared" si="3"/>
        <v>242.39406750000001</v>
      </c>
    </row>
    <row r="23" spans="1:10" ht="26.25" x14ac:dyDescent="0.25">
      <c r="A23" s="47" t="s">
        <v>266</v>
      </c>
      <c r="B23" s="118" t="s">
        <v>463</v>
      </c>
      <c r="C23" s="15">
        <v>3753.69</v>
      </c>
      <c r="D23" s="15">
        <v>3863.63</v>
      </c>
      <c r="E23" s="31">
        <f t="shared" si="0"/>
        <v>904.63928999999996</v>
      </c>
      <c r="F23" s="31">
        <f t="shared" si="1"/>
        <v>896.36216000000002</v>
      </c>
      <c r="G23" s="31">
        <v>701.08333333333337</v>
      </c>
      <c r="H23" s="31">
        <v>636.58333333333337</v>
      </c>
      <c r="I23" s="31">
        <f t="shared" si="2"/>
        <v>325.47869250000002</v>
      </c>
      <c r="J23" s="31">
        <f t="shared" si="3"/>
        <v>358.45689750000003</v>
      </c>
    </row>
    <row r="24" spans="1:10" ht="26.25" x14ac:dyDescent="0.25">
      <c r="A24" s="47" t="s">
        <v>268</v>
      </c>
      <c r="B24" s="118" t="s">
        <v>464</v>
      </c>
      <c r="C24" s="15">
        <v>3535.95</v>
      </c>
      <c r="D24" s="15">
        <v>3866.47</v>
      </c>
      <c r="E24" s="31">
        <f t="shared" si="0"/>
        <v>852.16394999999989</v>
      </c>
      <c r="F24" s="31">
        <f t="shared" si="1"/>
        <v>897.02103999999997</v>
      </c>
      <c r="G24" s="31">
        <v>785.25</v>
      </c>
      <c r="H24" s="31">
        <v>695.41666666666663</v>
      </c>
      <c r="I24" s="31">
        <f t="shared" si="2"/>
        <v>355.55958750000002</v>
      </c>
      <c r="J24" s="31">
        <f t="shared" si="3"/>
        <v>401.49047250000001</v>
      </c>
    </row>
    <row r="25" spans="1:10" ht="26.25" x14ac:dyDescent="0.25">
      <c r="A25" s="47" t="s">
        <v>270</v>
      </c>
      <c r="B25" s="118" t="s">
        <v>465</v>
      </c>
      <c r="C25" s="15">
        <v>7268.29</v>
      </c>
      <c r="D25" s="15">
        <v>7338.72</v>
      </c>
      <c r="E25" s="31">
        <f t="shared" si="0"/>
        <v>1751.65789</v>
      </c>
      <c r="F25" s="31">
        <f t="shared" si="1"/>
        <v>1702.5830400000002</v>
      </c>
      <c r="G25" s="31">
        <v>2497.3333333333335</v>
      </c>
      <c r="H25" s="31">
        <v>2451.3333333333335</v>
      </c>
      <c r="I25" s="31">
        <f t="shared" si="2"/>
        <v>1253.3422200000002</v>
      </c>
      <c r="J25" s="31">
        <f t="shared" si="3"/>
        <v>1276.8615600000001</v>
      </c>
    </row>
    <row r="26" spans="1:10" x14ac:dyDescent="0.25">
      <c r="A26" s="47" t="s">
        <v>272</v>
      </c>
      <c r="B26" s="118" t="s">
        <v>466</v>
      </c>
      <c r="C26" s="15">
        <v>4478.38</v>
      </c>
      <c r="D26" s="15">
        <v>4566.7700000000004</v>
      </c>
      <c r="E26" s="31">
        <f t="shared" si="0"/>
        <v>1079.2895799999999</v>
      </c>
      <c r="F26" s="31">
        <f t="shared" si="1"/>
        <v>1059.4906400000002</v>
      </c>
      <c r="G26" s="31">
        <v>963.16666666666663</v>
      </c>
      <c r="H26" s="31">
        <v>959.66666666666663</v>
      </c>
      <c r="I26" s="31">
        <f t="shared" si="2"/>
        <v>490.66797000000003</v>
      </c>
      <c r="J26" s="31">
        <f t="shared" si="3"/>
        <v>492.45748500000002</v>
      </c>
    </row>
    <row r="27" spans="1:10" ht="26.25" x14ac:dyDescent="0.25">
      <c r="A27" s="47" t="s">
        <v>274</v>
      </c>
      <c r="B27" s="118" t="s">
        <v>467</v>
      </c>
      <c r="C27" s="15">
        <v>5430.91</v>
      </c>
      <c r="D27" s="15">
        <v>5535.07</v>
      </c>
      <c r="E27" s="31">
        <f t="shared" si="0"/>
        <v>1308.8493099999998</v>
      </c>
      <c r="F27" s="31">
        <f t="shared" si="1"/>
        <v>1284.13624</v>
      </c>
      <c r="G27" s="31">
        <v>991.08333333333337</v>
      </c>
      <c r="H27" s="31">
        <v>958.33333333333337</v>
      </c>
      <c r="I27" s="31">
        <f t="shared" si="2"/>
        <v>489.98625000000004</v>
      </c>
      <c r="J27" s="31">
        <f t="shared" si="3"/>
        <v>506.73099750000006</v>
      </c>
    </row>
    <row r="28" spans="1:10" ht="26.25" x14ac:dyDescent="0.25">
      <c r="A28" s="47" t="s">
        <v>276</v>
      </c>
      <c r="B28" s="118" t="s">
        <v>468</v>
      </c>
      <c r="C28" s="15">
        <v>3294.25</v>
      </c>
      <c r="D28" s="15">
        <v>3448.02</v>
      </c>
      <c r="E28" s="31">
        <f t="shared" si="0"/>
        <v>793.91424999999992</v>
      </c>
      <c r="F28" s="31">
        <f t="shared" si="1"/>
        <v>799.94064000000003</v>
      </c>
      <c r="G28" s="31">
        <v>618.83333333333337</v>
      </c>
      <c r="H28" s="31">
        <v>566</v>
      </c>
      <c r="I28" s="31">
        <f t="shared" si="2"/>
        <v>289.39014000000003</v>
      </c>
      <c r="J28" s="31">
        <f t="shared" si="3"/>
        <v>316.40329500000001</v>
      </c>
    </row>
    <row r="29" spans="1:10" ht="26.25" x14ac:dyDescent="0.25">
      <c r="A29" s="47" t="s">
        <v>278</v>
      </c>
      <c r="B29" s="118" t="s">
        <v>469</v>
      </c>
      <c r="C29" s="15">
        <v>3450.87</v>
      </c>
      <c r="D29" s="15">
        <v>3597.56</v>
      </c>
      <c r="E29" s="31">
        <f t="shared" si="0"/>
        <v>831.65966999999989</v>
      </c>
      <c r="F29" s="31">
        <f t="shared" si="1"/>
        <v>834.63391999999999</v>
      </c>
      <c r="G29" s="31">
        <v>827.83333333333337</v>
      </c>
      <c r="H29" s="31">
        <v>796.75</v>
      </c>
      <c r="I29" s="31">
        <f t="shared" si="2"/>
        <v>407.37030750000002</v>
      </c>
      <c r="J29" s="31">
        <f t="shared" si="3"/>
        <v>423.26290500000005</v>
      </c>
    </row>
    <row r="30" spans="1:10" x14ac:dyDescent="0.25">
      <c r="A30" s="47" t="s">
        <v>280</v>
      </c>
      <c r="B30" s="118" t="s">
        <v>470</v>
      </c>
      <c r="C30" s="15">
        <v>4096.8599999999997</v>
      </c>
      <c r="D30" s="15">
        <v>4283.75</v>
      </c>
      <c r="E30" s="31">
        <f t="shared" si="0"/>
        <v>987.34325999999987</v>
      </c>
      <c r="F30" s="31">
        <f t="shared" si="1"/>
        <v>993.83</v>
      </c>
      <c r="G30" s="31">
        <v>1207.1666666666667</v>
      </c>
      <c r="H30" s="31">
        <v>1129.25</v>
      </c>
      <c r="I30" s="31">
        <f t="shared" si="2"/>
        <v>577.37423250000006</v>
      </c>
      <c r="J30" s="31">
        <f t="shared" si="3"/>
        <v>617.21224500000005</v>
      </c>
    </row>
    <row r="31" spans="1:10" ht="26.25" x14ac:dyDescent="0.25">
      <c r="A31" s="47" t="s">
        <v>282</v>
      </c>
      <c r="B31" s="118" t="s">
        <v>471</v>
      </c>
      <c r="C31" s="15">
        <v>3238.06</v>
      </c>
      <c r="D31" s="15">
        <v>3388.87</v>
      </c>
      <c r="E31" s="31">
        <f t="shared" si="0"/>
        <v>780.37245999999993</v>
      </c>
      <c r="F31" s="31">
        <f t="shared" si="1"/>
        <v>786.21784000000002</v>
      </c>
      <c r="G31" s="31">
        <v>663.08333333333337</v>
      </c>
      <c r="H31" s="31">
        <v>623.25</v>
      </c>
      <c r="I31" s="31">
        <f t="shared" si="2"/>
        <v>318.66149250000001</v>
      </c>
      <c r="J31" s="31">
        <f t="shared" si="3"/>
        <v>339.02787750000005</v>
      </c>
    </row>
    <row r="32" spans="1:10" ht="39" x14ac:dyDescent="0.25">
      <c r="A32" s="47" t="s">
        <v>284</v>
      </c>
      <c r="B32" s="118" t="s">
        <v>472</v>
      </c>
      <c r="C32" s="15">
        <v>3659.32</v>
      </c>
      <c r="D32" s="15">
        <v>3897.04</v>
      </c>
      <c r="E32" s="31">
        <f t="shared" si="0"/>
        <v>881.89612</v>
      </c>
      <c r="F32" s="31">
        <f t="shared" si="1"/>
        <v>904.11328000000003</v>
      </c>
      <c r="G32" s="31">
        <v>981.91666666666663</v>
      </c>
      <c r="H32" s="31">
        <v>979.66666666666663</v>
      </c>
      <c r="I32" s="31">
        <f t="shared" si="2"/>
        <v>500.89377000000002</v>
      </c>
      <c r="J32" s="31">
        <f t="shared" si="3"/>
        <v>502.0441725</v>
      </c>
    </row>
    <row r="33" spans="1:10" x14ac:dyDescent="0.25">
      <c r="A33" s="47" t="s">
        <v>286</v>
      </c>
      <c r="B33" s="118" t="s">
        <v>473</v>
      </c>
      <c r="C33" s="15">
        <v>3887.02</v>
      </c>
      <c r="D33" s="15">
        <v>4031.09</v>
      </c>
      <c r="E33" s="31">
        <f t="shared" si="0"/>
        <v>936.77181999999993</v>
      </c>
      <c r="F33" s="31">
        <f t="shared" si="1"/>
        <v>935.21288000000004</v>
      </c>
      <c r="G33" s="31">
        <v>848</v>
      </c>
      <c r="H33" s="31">
        <v>893.91666666666663</v>
      </c>
      <c r="I33" s="31">
        <f t="shared" si="2"/>
        <v>457.05065250000001</v>
      </c>
      <c r="J33" s="31">
        <f t="shared" si="3"/>
        <v>433.57392000000004</v>
      </c>
    </row>
    <row r="34" spans="1:10" ht="26.25" x14ac:dyDescent="0.25">
      <c r="A34" s="47" t="s">
        <v>288</v>
      </c>
      <c r="B34" s="118" t="s">
        <v>474</v>
      </c>
      <c r="C34" s="15">
        <v>3849.76</v>
      </c>
      <c r="D34" s="15">
        <v>4044.38</v>
      </c>
      <c r="E34" s="31">
        <f t="shared" si="0"/>
        <v>927.79215999999997</v>
      </c>
      <c r="F34" s="31">
        <f t="shared" si="1"/>
        <v>938.2961600000001</v>
      </c>
      <c r="G34" s="31">
        <v>927.75</v>
      </c>
      <c r="H34" s="31">
        <v>859.91666666666663</v>
      </c>
      <c r="I34" s="31">
        <f t="shared" si="2"/>
        <v>439.66679249999999</v>
      </c>
      <c r="J34" s="31">
        <f t="shared" si="3"/>
        <v>474.34929750000003</v>
      </c>
    </row>
    <row r="35" spans="1:10" ht="26.25" x14ac:dyDescent="0.25">
      <c r="A35" s="47" t="s">
        <v>290</v>
      </c>
      <c r="B35" s="118" t="s">
        <v>475</v>
      </c>
      <c r="C35" s="15">
        <v>4132.6000000000004</v>
      </c>
      <c r="D35" s="15">
        <v>4306.96</v>
      </c>
      <c r="E35" s="31">
        <f t="shared" si="0"/>
        <v>995.95660000000009</v>
      </c>
      <c r="F35" s="31">
        <f t="shared" si="1"/>
        <v>999.21472000000006</v>
      </c>
      <c r="G35" s="31">
        <v>783</v>
      </c>
      <c r="H35" s="31">
        <v>714.66666666666663</v>
      </c>
      <c r="I35" s="31">
        <f t="shared" si="2"/>
        <v>365.40192000000002</v>
      </c>
      <c r="J35" s="31">
        <f t="shared" si="3"/>
        <v>400.34007000000003</v>
      </c>
    </row>
    <row r="36" spans="1:10" ht="26.25" x14ac:dyDescent="0.25">
      <c r="A36" s="47" t="s">
        <v>292</v>
      </c>
      <c r="B36" s="118" t="s">
        <v>476</v>
      </c>
      <c r="C36" s="15">
        <v>4091.33</v>
      </c>
      <c r="D36" s="15">
        <v>4356.4399999999996</v>
      </c>
      <c r="E36" s="31">
        <f t="shared" si="0"/>
        <v>986.0105299999999</v>
      </c>
      <c r="F36" s="31">
        <f t="shared" si="1"/>
        <v>1010.69408</v>
      </c>
      <c r="G36" s="31">
        <v>851.58333333333337</v>
      </c>
      <c r="H36" s="31">
        <v>772.91666666666663</v>
      </c>
      <c r="I36" s="31">
        <f t="shared" si="2"/>
        <v>395.18456249999997</v>
      </c>
      <c r="J36" s="31">
        <f t="shared" si="3"/>
        <v>435.40604250000001</v>
      </c>
    </row>
    <row r="37" spans="1:10" x14ac:dyDescent="0.25">
      <c r="A37" s="47" t="s">
        <v>294</v>
      </c>
      <c r="B37" s="118" t="s">
        <v>477</v>
      </c>
      <c r="C37" s="15">
        <v>2590.7800000000002</v>
      </c>
      <c r="D37" s="15">
        <v>2747.32</v>
      </c>
      <c r="E37" s="31">
        <f t="shared" si="0"/>
        <v>624.37797999999998</v>
      </c>
      <c r="F37" s="31">
        <f t="shared" si="1"/>
        <v>637.37824000000012</v>
      </c>
      <c r="G37" s="31">
        <v>479.58333333333331</v>
      </c>
      <c r="H37" s="31">
        <v>448.83333333333331</v>
      </c>
      <c r="I37" s="31">
        <f t="shared" si="2"/>
        <v>229.48399499999999</v>
      </c>
      <c r="J37" s="31">
        <f t="shared" si="3"/>
        <v>245.2061625</v>
      </c>
    </row>
    <row r="38" spans="1:10" x14ac:dyDescent="0.25">
      <c r="A38" s="47" t="s">
        <v>296</v>
      </c>
      <c r="B38" s="118" t="s">
        <v>478</v>
      </c>
      <c r="C38" s="15">
        <v>2878.79</v>
      </c>
      <c r="D38" s="15">
        <v>2965.81</v>
      </c>
      <c r="E38" s="31">
        <f t="shared" si="0"/>
        <v>693.78838999999994</v>
      </c>
      <c r="F38" s="31">
        <f t="shared" si="1"/>
        <v>688.06792000000007</v>
      </c>
      <c r="G38" s="31">
        <v>745</v>
      </c>
      <c r="H38" s="31">
        <v>674.08333333333337</v>
      </c>
      <c r="I38" s="31">
        <f t="shared" si="2"/>
        <v>344.65206750000004</v>
      </c>
      <c r="J38" s="31">
        <f t="shared" si="3"/>
        <v>380.91104999999999</v>
      </c>
    </row>
    <row r="39" spans="1:10" ht="26.25" x14ac:dyDescent="0.25">
      <c r="A39" s="47" t="s">
        <v>298</v>
      </c>
      <c r="B39" s="118" t="s">
        <v>479</v>
      </c>
      <c r="C39" s="15">
        <v>4075.6</v>
      </c>
      <c r="D39" s="15">
        <v>4340.59</v>
      </c>
      <c r="E39" s="31">
        <f t="shared" si="0"/>
        <v>982.2195999999999</v>
      </c>
      <c r="F39" s="31">
        <f t="shared" si="1"/>
        <v>1007.0168800000001</v>
      </c>
      <c r="G39" s="31">
        <v>996.33333333333337</v>
      </c>
      <c r="H39" s="31">
        <v>920.33333333333337</v>
      </c>
      <c r="I39" s="31">
        <f t="shared" si="2"/>
        <v>470.55723000000006</v>
      </c>
      <c r="J39" s="31">
        <f t="shared" si="3"/>
        <v>509.41527000000002</v>
      </c>
    </row>
    <row r="40" spans="1:10" ht="39" x14ac:dyDescent="0.25">
      <c r="A40" s="47" t="s">
        <v>25</v>
      </c>
      <c r="B40" s="118"/>
      <c r="C40" s="15">
        <v>6234.55</v>
      </c>
      <c r="D40" s="15">
        <v>6353.66</v>
      </c>
      <c r="E40" s="31">
        <f t="shared" si="0"/>
        <v>1502.52655</v>
      </c>
      <c r="F40" s="31">
        <f t="shared" si="1"/>
        <v>1474.0491200000001</v>
      </c>
      <c r="G40" s="31">
        <v>1562.5</v>
      </c>
      <c r="H40" s="31">
        <v>1545.5</v>
      </c>
      <c r="I40" s="31">
        <f t="shared" si="2"/>
        <v>790.19869500000004</v>
      </c>
      <c r="J40" s="31">
        <f t="shared" si="3"/>
        <v>798.890625</v>
      </c>
    </row>
    <row r="41" spans="1:10" ht="30" x14ac:dyDescent="0.25">
      <c r="A41" s="130" t="s">
        <v>143</v>
      </c>
      <c r="B41" s="15"/>
      <c r="C41" s="15">
        <v>3564.84</v>
      </c>
      <c r="D41" s="15">
        <v>3684.91</v>
      </c>
      <c r="E41" s="31">
        <f t="shared" si="0"/>
        <v>859.12644</v>
      </c>
      <c r="F41" s="31">
        <f t="shared" si="1"/>
        <v>854.89912000000004</v>
      </c>
      <c r="G41" s="15"/>
      <c r="H41" s="15"/>
      <c r="I41" s="31">
        <f t="shared" si="2"/>
        <v>0</v>
      </c>
      <c r="J41" s="31">
        <f t="shared" si="3"/>
        <v>0</v>
      </c>
    </row>
    <row r="42" spans="1:10" x14ac:dyDescent="0.25">
      <c r="A42" s="47" t="s">
        <v>301</v>
      </c>
      <c r="B42" s="118" t="s">
        <v>480</v>
      </c>
      <c r="C42" s="15">
        <v>3813.13</v>
      </c>
      <c r="D42" s="15">
        <v>3978.81</v>
      </c>
      <c r="E42" s="31">
        <f t="shared" si="0"/>
        <v>918.96433000000002</v>
      </c>
      <c r="F42" s="31">
        <f t="shared" si="1"/>
        <v>923.08392000000003</v>
      </c>
      <c r="G42" s="31">
        <v>769</v>
      </c>
      <c r="H42" s="31">
        <v>741.25</v>
      </c>
      <c r="I42" s="31">
        <f t="shared" si="2"/>
        <v>378.99371250000002</v>
      </c>
      <c r="J42" s="31">
        <f t="shared" si="3"/>
        <v>393.18200999999999</v>
      </c>
    </row>
    <row r="43" spans="1:10" ht="26.25" x14ac:dyDescent="0.25">
      <c r="A43" s="47" t="s">
        <v>303</v>
      </c>
      <c r="B43" s="118" t="s">
        <v>481</v>
      </c>
      <c r="C43" s="15">
        <v>3866.06</v>
      </c>
      <c r="D43" s="15">
        <v>4008.79</v>
      </c>
      <c r="E43" s="31">
        <f t="shared" si="0"/>
        <v>931.72046</v>
      </c>
      <c r="F43" s="31">
        <f t="shared" si="1"/>
        <v>930.03928000000008</v>
      </c>
      <c r="G43" s="31">
        <v>662.16666666666663</v>
      </c>
      <c r="H43" s="31">
        <v>637.5</v>
      </c>
      <c r="I43" s="31">
        <f t="shared" si="2"/>
        <v>325.94737500000002</v>
      </c>
      <c r="J43" s="31">
        <f t="shared" si="3"/>
        <v>338.55919499999999</v>
      </c>
    </row>
    <row r="44" spans="1:10" ht="26.25" x14ac:dyDescent="0.25">
      <c r="A44" s="47" t="s">
        <v>305</v>
      </c>
      <c r="B44" s="118" t="s">
        <v>482</v>
      </c>
      <c r="C44" s="15">
        <v>3208.59</v>
      </c>
      <c r="D44" s="15">
        <v>3394.44</v>
      </c>
      <c r="E44" s="31">
        <f t="shared" si="0"/>
        <v>773.27018999999996</v>
      </c>
      <c r="F44" s="31">
        <f t="shared" si="1"/>
        <v>787.51008000000002</v>
      </c>
      <c r="G44" s="31">
        <v>732.41666666666663</v>
      </c>
      <c r="H44" s="31">
        <v>686.66666666666663</v>
      </c>
      <c r="I44" s="31">
        <f t="shared" si="2"/>
        <v>351.08580000000001</v>
      </c>
      <c r="J44" s="31">
        <f t="shared" si="3"/>
        <v>374.47731749999997</v>
      </c>
    </row>
    <row r="45" spans="1:10" ht="26.25" x14ac:dyDescent="0.25">
      <c r="A45" s="47" t="s">
        <v>307</v>
      </c>
      <c r="B45" s="118" t="s">
        <v>483</v>
      </c>
      <c r="C45" s="15"/>
      <c r="D45" s="15"/>
      <c r="E45" s="31">
        <f t="shared" si="0"/>
        <v>0</v>
      </c>
      <c r="F45" s="31">
        <f t="shared" si="1"/>
        <v>0</v>
      </c>
      <c r="G45" s="31">
        <v>821.91666666666663</v>
      </c>
      <c r="H45" s="31">
        <v>830.16666666666663</v>
      </c>
      <c r="I45" s="31">
        <f t="shared" si="2"/>
        <v>424.455915</v>
      </c>
      <c r="J45" s="31">
        <f t="shared" si="3"/>
        <v>420.23777250000001</v>
      </c>
    </row>
    <row r="46" spans="1:10" x14ac:dyDescent="0.25">
      <c r="A46" s="131" t="s">
        <v>26</v>
      </c>
      <c r="B46" s="15"/>
      <c r="C46" s="15">
        <v>2993.01</v>
      </c>
      <c r="D46" s="15">
        <v>3102.29</v>
      </c>
      <c r="E46" s="31">
        <f t="shared" si="0"/>
        <v>721.31541000000004</v>
      </c>
      <c r="F46" s="31">
        <f t="shared" si="1"/>
        <v>719.73128000000008</v>
      </c>
      <c r="G46" s="15"/>
      <c r="H46" s="15"/>
      <c r="I46" s="31">
        <f t="shared" si="2"/>
        <v>0</v>
      </c>
      <c r="J46" s="31">
        <f t="shared" si="3"/>
        <v>0</v>
      </c>
    </row>
    <row r="47" spans="1:10" x14ac:dyDescent="0.25">
      <c r="A47" s="54" t="s">
        <v>309</v>
      </c>
      <c r="B47" s="118" t="s">
        <v>484</v>
      </c>
      <c r="C47" s="15">
        <v>2984.25</v>
      </c>
      <c r="D47" s="15">
        <v>3070.59</v>
      </c>
      <c r="E47" s="31">
        <f t="shared" si="0"/>
        <v>719.20425</v>
      </c>
      <c r="F47" s="31">
        <f t="shared" si="1"/>
        <v>712.37688000000003</v>
      </c>
      <c r="G47" s="31">
        <v>610.58333333333337</v>
      </c>
      <c r="H47" s="31">
        <v>591.91666666666663</v>
      </c>
      <c r="I47" s="31">
        <f t="shared" si="2"/>
        <v>302.64107250000001</v>
      </c>
      <c r="J47" s="31">
        <f t="shared" si="3"/>
        <v>312.18515250000002</v>
      </c>
    </row>
    <row r="48" spans="1:10" x14ac:dyDescent="0.25">
      <c r="A48" s="47" t="s">
        <v>311</v>
      </c>
      <c r="B48" s="118" t="s">
        <v>485</v>
      </c>
      <c r="C48" s="15"/>
      <c r="D48" s="15"/>
      <c r="E48" s="31">
        <f t="shared" si="0"/>
        <v>0</v>
      </c>
      <c r="F48" s="31">
        <f t="shared" si="1"/>
        <v>0</v>
      </c>
      <c r="G48" s="31">
        <v>818.75</v>
      </c>
      <c r="H48" s="31">
        <v>808.5</v>
      </c>
      <c r="I48" s="31">
        <f t="shared" si="2"/>
        <v>413.37796500000002</v>
      </c>
      <c r="J48" s="31">
        <f t="shared" si="3"/>
        <v>418.61868750000002</v>
      </c>
    </row>
    <row r="49" spans="1:10" x14ac:dyDescent="0.25">
      <c r="A49" s="47" t="s">
        <v>313</v>
      </c>
      <c r="B49" s="118" t="s">
        <v>486</v>
      </c>
      <c r="C49" s="15">
        <v>2575.5</v>
      </c>
      <c r="D49" s="15">
        <v>2700.04</v>
      </c>
      <c r="E49" s="31">
        <f t="shared" si="0"/>
        <v>620.69549999999992</v>
      </c>
      <c r="F49" s="31">
        <f t="shared" si="1"/>
        <v>626.40927999999997</v>
      </c>
      <c r="G49" s="31">
        <v>633.83333333333337</v>
      </c>
      <c r="H49" s="31">
        <v>627</v>
      </c>
      <c r="I49" s="31">
        <f t="shared" si="2"/>
        <v>320.57883000000004</v>
      </c>
      <c r="J49" s="31">
        <f t="shared" si="3"/>
        <v>324.07264500000002</v>
      </c>
    </row>
    <row r="50" spans="1:10" x14ac:dyDescent="0.25">
      <c r="A50" s="130" t="s">
        <v>27</v>
      </c>
      <c r="B50" s="15"/>
      <c r="C50" s="15">
        <v>3003.68</v>
      </c>
      <c r="D50" s="15">
        <v>3129.77</v>
      </c>
      <c r="E50" s="31">
        <f t="shared" si="0"/>
        <v>723.88687999999991</v>
      </c>
      <c r="F50" s="31">
        <f t="shared" si="1"/>
        <v>726.10664000000008</v>
      </c>
      <c r="G50" s="15"/>
      <c r="H50" s="15"/>
      <c r="I50" s="31">
        <f t="shared" si="2"/>
        <v>0</v>
      </c>
      <c r="J50" s="31">
        <f t="shared" si="3"/>
        <v>0</v>
      </c>
    </row>
    <row r="51" spans="1:10" ht="26.25" x14ac:dyDescent="0.25">
      <c r="A51" s="54" t="s">
        <v>315</v>
      </c>
      <c r="B51" s="118" t="s">
        <v>487</v>
      </c>
      <c r="C51" s="15">
        <v>2886.01</v>
      </c>
      <c r="D51" s="15">
        <v>3050.35</v>
      </c>
      <c r="E51" s="31">
        <f t="shared" si="0"/>
        <v>695.52841000000001</v>
      </c>
      <c r="F51" s="31">
        <f t="shared" si="1"/>
        <v>707.68119999999999</v>
      </c>
      <c r="G51" s="31">
        <v>708.83333333333337</v>
      </c>
      <c r="H51" s="31">
        <v>691.41666666666663</v>
      </c>
      <c r="I51" s="31">
        <f t="shared" si="2"/>
        <v>353.51442750000001</v>
      </c>
      <c r="J51" s="31">
        <f t="shared" si="3"/>
        <v>362.41939500000001</v>
      </c>
    </row>
    <row r="52" spans="1:10" ht="26.25" x14ac:dyDescent="0.25">
      <c r="A52" s="54" t="s">
        <v>317</v>
      </c>
      <c r="B52" s="118" t="s">
        <v>488</v>
      </c>
      <c r="C52" s="15">
        <v>3879.48</v>
      </c>
      <c r="D52" s="15">
        <v>4022.27</v>
      </c>
      <c r="E52" s="31">
        <f t="shared" si="0"/>
        <v>934.95467999999994</v>
      </c>
      <c r="F52" s="31">
        <f t="shared" si="1"/>
        <v>933.16664000000003</v>
      </c>
      <c r="G52" s="31">
        <v>908.41666666666663</v>
      </c>
      <c r="H52" s="31">
        <v>898.5</v>
      </c>
      <c r="I52" s="31">
        <f t="shared" si="2"/>
        <v>459.39406500000001</v>
      </c>
      <c r="J52" s="31">
        <f t="shared" si="3"/>
        <v>464.46435750000001</v>
      </c>
    </row>
    <row r="53" spans="1:10" ht="26.25" x14ac:dyDescent="0.25">
      <c r="A53" s="54" t="s">
        <v>319</v>
      </c>
      <c r="B53" s="118" t="s">
        <v>489</v>
      </c>
      <c r="C53" s="15">
        <v>2419.06</v>
      </c>
      <c r="D53" s="15">
        <v>2524.08</v>
      </c>
      <c r="E53" s="31">
        <f t="shared" si="0"/>
        <v>582.99345999999991</v>
      </c>
      <c r="F53" s="31">
        <f t="shared" si="1"/>
        <v>585.58655999999996</v>
      </c>
      <c r="G53" s="31">
        <v>646.66666666666663</v>
      </c>
      <c r="H53" s="31">
        <v>530.83333333333337</v>
      </c>
      <c r="I53" s="31">
        <f t="shared" si="2"/>
        <v>271.40977500000002</v>
      </c>
      <c r="J53" s="31">
        <f t="shared" si="3"/>
        <v>330.63420000000002</v>
      </c>
    </row>
    <row r="54" spans="1:10" x14ac:dyDescent="0.25">
      <c r="A54" s="68" t="s">
        <v>28</v>
      </c>
      <c r="B54" s="15"/>
      <c r="C54" s="15">
        <v>3258.5</v>
      </c>
      <c r="D54" s="15">
        <v>3374.49</v>
      </c>
      <c r="E54" s="31">
        <f t="shared" si="0"/>
        <v>785.29849999999999</v>
      </c>
      <c r="F54" s="31">
        <f t="shared" si="1"/>
        <v>782.88167999999996</v>
      </c>
      <c r="G54" s="15"/>
      <c r="H54" s="15"/>
      <c r="I54" s="31">
        <f t="shared" si="2"/>
        <v>0</v>
      </c>
      <c r="J54" s="31">
        <f t="shared" si="3"/>
        <v>0</v>
      </c>
    </row>
    <row r="55" spans="1:10" x14ac:dyDescent="0.25">
      <c r="A55" s="54" t="s">
        <v>321</v>
      </c>
      <c r="B55" s="118" t="s">
        <v>490</v>
      </c>
      <c r="C55" s="15">
        <v>2894.93</v>
      </c>
      <c r="D55" s="15">
        <v>3025.81</v>
      </c>
      <c r="E55" s="31">
        <f t="shared" si="0"/>
        <v>697.6781299999999</v>
      </c>
      <c r="F55" s="31">
        <f t="shared" si="1"/>
        <v>701.98792000000003</v>
      </c>
      <c r="G55" s="31">
        <v>632.16666666666663</v>
      </c>
      <c r="H55" s="31">
        <v>571.16666666666663</v>
      </c>
      <c r="I55" s="31">
        <f t="shared" si="2"/>
        <v>292.03180500000002</v>
      </c>
      <c r="J55" s="31">
        <f t="shared" si="3"/>
        <v>323.22049499999997</v>
      </c>
    </row>
    <row r="56" spans="1:10" x14ac:dyDescent="0.25">
      <c r="A56" s="54" t="s">
        <v>323</v>
      </c>
      <c r="B56" s="118" t="s">
        <v>491</v>
      </c>
      <c r="C56" s="15">
        <v>5401.22</v>
      </c>
      <c r="D56" s="15">
        <v>5569.28</v>
      </c>
      <c r="E56" s="31">
        <f t="shared" si="0"/>
        <v>1301.6940199999999</v>
      </c>
      <c r="F56" s="31">
        <f t="shared" si="1"/>
        <v>1292.07296</v>
      </c>
      <c r="G56" s="31">
        <v>1271.6666666666667</v>
      </c>
      <c r="H56" s="31">
        <v>1764.1666666666667</v>
      </c>
      <c r="I56" s="31">
        <f t="shared" si="2"/>
        <v>902.00077500000009</v>
      </c>
      <c r="J56" s="31">
        <f t="shared" si="3"/>
        <v>650.19045000000006</v>
      </c>
    </row>
    <row r="57" spans="1:10" x14ac:dyDescent="0.25">
      <c r="A57" s="54" t="s">
        <v>325</v>
      </c>
      <c r="B57" s="118" t="s">
        <v>492</v>
      </c>
      <c r="C57" s="15"/>
      <c r="D57" s="15"/>
      <c r="E57" s="31">
        <f t="shared" si="0"/>
        <v>0</v>
      </c>
      <c r="F57" s="31">
        <f t="shared" si="1"/>
        <v>0</v>
      </c>
      <c r="G57" s="15"/>
      <c r="H57" s="15"/>
      <c r="I57" s="31">
        <f t="shared" si="2"/>
        <v>0</v>
      </c>
      <c r="J57" s="31">
        <f t="shared" si="3"/>
        <v>0</v>
      </c>
    </row>
    <row r="58" spans="1:10" ht="26.25" x14ac:dyDescent="0.25">
      <c r="A58" s="54" t="s">
        <v>327</v>
      </c>
      <c r="B58" s="118" t="s">
        <v>493</v>
      </c>
      <c r="C58" s="15">
        <v>4183.97</v>
      </c>
      <c r="D58" s="15">
        <v>4254.2299999999996</v>
      </c>
      <c r="E58" s="31">
        <f t="shared" si="0"/>
        <v>1008.33677</v>
      </c>
      <c r="F58" s="31">
        <f t="shared" si="1"/>
        <v>986.98136</v>
      </c>
      <c r="G58" s="31">
        <v>1231.8333333333333</v>
      </c>
      <c r="H58" s="31">
        <v>1149.25</v>
      </c>
      <c r="I58" s="31">
        <f t="shared" si="2"/>
        <v>587.6000325</v>
      </c>
      <c r="J58" s="31">
        <f t="shared" si="3"/>
        <v>629.82406500000002</v>
      </c>
    </row>
    <row r="59" spans="1:10" x14ac:dyDescent="0.25">
      <c r="A59" s="54" t="s">
        <v>329</v>
      </c>
      <c r="B59" s="118" t="s">
        <v>494</v>
      </c>
      <c r="C59" s="15"/>
      <c r="D59" s="15"/>
      <c r="E59" s="31">
        <f t="shared" si="0"/>
        <v>0</v>
      </c>
      <c r="F59" s="31">
        <f t="shared" si="1"/>
        <v>0</v>
      </c>
      <c r="G59" s="15"/>
      <c r="H59" s="15"/>
      <c r="I59" s="31">
        <f t="shared" si="2"/>
        <v>0</v>
      </c>
      <c r="J59" s="31">
        <f t="shared" si="3"/>
        <v>0</v>
      </c>
    </row>
    <row r="60" spans="1:10" x14ac:dyDescent="0.25">
      <c r="A60" s="68" t="s">
        <v>29</v>
      </c>
      <c r="B60" s="15"/>
      <c r="C60" s="15">
        <v>2271.27</v>
      </c>
      <c r="D60" s="15">
        <v>2370.4</v>
      </c>
      <c r="E60" s="31">
        <f t="shared" si="0"/>
        <v>547.37607000000003</v>
      </c>
      <c r="F60" s="31">
        <f t="shared" si="1"/>
        <v>549.93280000000004</v>
      </c>
      <c r="G60" s="15"/>
      <c r="H60" s="15"/>
      <c r="I60" s="31">
        <f t="shared" si="2"/>
        <v>0</v>
      </c>
      <c r="J60" s="31">
        <f t="shared" si="3"/>
        <v>0</v>
      </c>
    </row>
    <row r="61" spans="1:10" x14ac:dyDescent="0.25">
      <c r="A61" s="47" t="s">
        <v>331</v>
      </c>
      <c r="B61" s="118" t="s">
        <v>495</v>
      </c>
      <c r="C61" s="15">
        <v>2699.56</v>
      </c>
      <c r="D61" s="15">
        <v>2828.34</v>
      </c>
      <c r="E61" s="31">
        <f t="shared" si="0"/>
        <v>650.59395999999992</v>
      </c>
      <c r="F61" s="31">
        <f t="shared" si="1"/>
        <v>656.17488000000003</v>
      </c>
      <c r="G61" s="31">
        <v>727</v>
      </c>
      <c r="H61" s="31">
        <v>610.75</v>
      </c>
      <c r="I61" s="31">
        <f t="shared" si="2"/>
        <v>312.27036750000002</v>
      </c>
      <c r="J61" s="31">
        <f t="shared" si="3"/>
        <v>371.70783</v>
      </c>
    </row>
    <row r="62" spans="1:10" x14ac:dyDescent="0.25">
      <c r="A62" s="47" t="s">
        <v>333</v>
      </c>
      <c r="B62" s="118" t="s">
        <v>496</v>
      </c>
      <c r="C62" s="15">
        <v>2030.82</v>
      </c>
      <c r="D62" s="15">
        <v>2118.91</v>
      </c>
      <c r="E62" s="31">
        <f t="shared" si="0"/>
        <v>489.42761999999999</v>
      </c>
      <c r="F62" s="31">
        <f t="shared" si="1"/>
        <v>491.58711999999997</v>
      </c>
      <c r="G62" s="31">
        <v>464.16666666666669</v>
      </c>
      <c r="H62" s="31">
        <v>410.5</v>
      </c>
      <c r="I62" s="31">
        <f t="shared" si="2"/>
        <v>209.884545</v>
      </c>
      <c r="J62" s="31">
        <f t="shared" si="3"/>
        <v>237.32377500000001</v>
      </c>
    </row>
    <row r="63" spans="1:10" x14ac:dyDescent="0.25">
      <c r="A63" s="130" t="s">
        <v>144</v>
      </c>
      <c r="B63" s="15"/>
      <c r="C63" s="15">
        <v>6165.88</v>
      </c>
      <c r="D63" s="15">
        <v>6423.53</v>
      </c>
      <c r="E63" s="31">
        <f t="shared" si="0"/>
        <v>1485.9770799999999</v>
      </c>
      <c r="F63" s="31">
        <f t="shared" si="1"/>
        <v>1490.2589600000001</v>
      </c>
      <c r="G63" s="15"/>
      <c r="H63" s="15"/>
      <c r="I63" s="31">
        <f t="shared" si="2"/>
        <v>0</v>
      </c>
      <c r="J63" s="31">
        <f t="shared" si="3"/>
        <v>0</v>
      </c>
    </row>
    <row r="64" spans="1:10" x14ac:dyDescent="0.25">
      <c r="A64" s="47" t="s">
        <v>335</v>
      </c>
      <c r="B64" s="118" t="s">
        <v>497</v>
      </c>
      <c r="C64" s="15">
        <v>4775.0200000000004</v>
      </c>
      <c r="D64" s="15">
        <v>4980.6099999999997</v>
      </c>
      <c r="E64" s="31">
        <f t="shared" si="0"/>
        <v>1150.77982</v>
      </c>
      <c r="F64" s="31">
        <f t="shared" si="1"/>
        <v>1155.50152</v>
      </c>
      <c r="G64" s="31">
        <v>1016.5</v>
      </c>
      <c r="H64" s="31">
        <v>1103.75</v>
      </c>
      <c r="I64" s="31">
        <f t="shared" si="2"/>
        <v>564.33633750000001</v>
      </c>
      <c r="J64" s="31">
        <f t="shared" si="3"/>
        <v>519.72628500000008</v>
      </c>
    </row>
    <row r="65" spans="1:10" ht="39" x14ac:dyDescent="0.25">
      <c r="A65" s="47" t="s">
        <v>337</v>
      </c>
      <c r="B65" s="118" t="s">
        <v>498</v>
      </c>
      <c r="C65" s="15">
        <v>6211.57</v>
      </c>
      <c r="D65" s="15">
        <v>6210.75</v>
      </c>
      <c r="E65" s="31">
        <f t="shared" si="0"/>
        <v>1496.9883699999998</v>
      </c>
      <c r="F65" s="31">
        <f t="shared" si="1"/>
        <v>1440.894</v>
      </c>
      <c r="G65" s="31">
        <v>1223.1666666666667</v>
      </c>
      <c r="H65" s="31">
        <v>1277.9166666666667</v>
      </c>
      <c r="I65" s="31">
        <f t="shared" si="2"/>
        <v>653.38601250000011</v>
      </c>
      <c r="J65" s="31">
        <f t="shared" si="3"/>
        <v>625.39288500000009</v>
      </c>
    </row>
    <row r="66" spans="1:10" x14ac:dyDescent="0.25">
      <c r="A66" s="47" t="s">
        <v>339</v>
      </c>
      <c r="B66" s="118" t="s">
        <v>499</v>
      </c>
      <c r="C66" s="15"/>
      <c r="D66" s="15"/>
      <c r="E66" s="31">
        <f t="shared" si="0"/>
        <v>0</v>
      </c>
      <c r="F66" s="31">
        <f t="shared" si="1"/>
        <v>0</v>
      </c>
      <c r="G66" s="15"/>
      <c r="H66" s="15"/>
      <c r="I66" s="31">
        <f t="shared" si="2"/>
        <v>0</v>
      </c>
      <c r="J66" s="31">
        <f t="shared" si="3"/>
        <v>0</v>
      </c>
    </row>
    <row r="67" spans="1:10" x14ac:dyDescent="0.25">
      <c r="A67" s="47" t="s">
        <v>341</v>
      </c>
      <c r="B67" s="118" t="s">
        <v>500</v>
      </c>
      <c r="C67" s="15"/>
      <c r="D67" s="15"/>
      <c r="E67" s="31">
        <f t="shared" si="0"/>
        <v>0</v>
      </c>
      <c r="F67" s="31">
        <f t="shared" si="1"/>
        <v>0</v>
      </c>
      <c r="G67" s="15"/>
      <c r="H67" s="15"/>
      <c r="I67" s="31">
        <f t="shared" si="2"/>
        <v>0</v>
      </c>
      <c r="J67" s="31">
        <f t="shared" si="3"/>
        <v>0</v>
      </c>
    </row>
    <row r="68" spans="1:10" ht="26.25" x14ac:dyDescent="0.25">
      <c r="A68" s="47" t="s">
        <v>343</v>
      </c>
      <c r="B68" s="118" t="s">
        <v>501</v>
      </c>
      <c r="C68" s="15"/>
      <c r="D68" s="15"/>
      <c r="E68" s="31">
        <f t="shared" si="0"/>
        <v>0</v>
      </c>
      <c r="F68" s="31">
        <f t="shared" si="1"/>
        <v>0</v>
      </c>
      <c r="G68" s="15"/>
      <c r="H68" s="15"/>
      <c r="I68" s="31">
        <f t="shared" si="2"/>
        <v>0</v>
      </c>
      <c r="J68" s="31">
        <f t="shared" si="3"/>
        <v>0</v>
      </c>
    </row>
    <row r="69" spans="1:10" x14ac:dyDescent="0.25">
      <c r="A69" s="47" t="s">
        <v>345</v>
      </c>
      <c r="B69" s="118" t="s">
        <v>502</v>
      </c>
      <c r="C69" s="15">
        <v>5657.76</v>
      </c>
      <c r="D69" s="15">
        <v>5914.07</v>
      </c>
      <c r="E69" s="31">
        <f t="shared" si="0"/>
        <v>1363.52016</v>
      </c>
      <c r="F69" s="31">
        <f t="shared" si="1"/>
        <v>1372.0642399999999</v>
      </c>
      <c r="G69" s="31">
        <v>1384.4166666666667</v>
      </c>
      <c r="H69" s="31">
        <v>1384.5</v>
      </c>
      <c r="I69" s="31">
        <f t="shared" si="2"/>
        <v>707.88100500000007</v>
      </c>
      <c r="J69" s="31">
        <f t="shared" si="3"/>
        <v>707.83839750000004</v>
      </c>
    </row>
    <row r="70" spans="1:10" x14ac:dyDescent="0.25">
      <c r="A70" s="162" t="s">
        <v>30</v>
      </c>
      <c r="B70" s="15"/>
      <c r="C70" s="15">
        <v>6153.77</v>
      </c>
      <c r="D70" s="15">
        <v>6194.36</v>
      </c>
      <c r="E70" s="31">
        <f t="shared" ref="E70:E106" si="4">(C70*0.241)</f>
        <v>1483.0585700000001</v>
      </c>
      <c r="F70" s="31">
        <f t="shared" ref="F70:F106" si="5">(D70*0.232)</f>
        <v>1437.0915199999999</v>
      </c>
      <c r="G70" s="15"/>
      <c r="H70" s="15"/>
      <c r="I70" s="31">
        <f t="shared" ref="I70:I106" si="6">H70*0.51129</f>
        <v>0</v>
      </c>
      <c r="J70" s="31">
        <f t="shared" ref="J70:J106" si="7">G70*0.51129</f>
        <v>0</v>
      </c>
    </row>
    <row r="71" spans="1:10" ht="39" x14ac:dyDescent="0.25">
      <c r="A71" s="54" t="s">
        <v>347</v>
      </c>
      <c r="B71" s="118" t="s">
        <v>503</v>
      </c>
      <c r="C71" s="15">
        <v>6226.87</v>
      </c>
      <c r="D71" s="15">
        <v>6232.31</v>
      </c>
      <c r="E71" s="31">
        <f t="shared" si="4"/>
        <v>1500.6756699999999</v>
      </c>
      <c r="F71" s="31">
        <f t="shared" si="5"/>
        <v>1445.8959200000002</v>
      </c>
      <c r="G71" s="31">
        <v>1570.25</v>
      </c>
      <c r="H71" s="31">
        <v>1533.5</v>
      </c>
      <c r="I71" s="31">
        <f t="shared" si="6"/>
        <v>784.06321500000001</v>
      </c>
      <c r="J71" s="31">
        <f t="shared" si="7"/>
        <v>802.85312250000004</v>
      </c>
    </row>
    <row r="72" spans="1:10" ht="26.25" x14ac:dyDescent="0.25">
      <c r="A72" s="54" t="s">
        <v>349</v>
      </c>
      <c r="B72" s="118" t="s">
        <v>504</v>
      </c>
      <c r="C72" s="15">
        <v>7021.26</v>
      </c>
      <c r="D72" s="15">
        <v>7290.2</v>
      </c>
      <c r="E72" s="31">
        <f t="shared" si="4"/>
        <v>1692.12366</v>
      </c>
      <c r="F72" s="31">
        <f t="shared" si="5"/>
        <v>1691.3264000000001</v>
      </c>
      <c r="G72" s="31">
        <v>1808.4166666666667</v>
      </c>
      <c r="H72" s="31">
        <v>1769.9166666666667</v>
      </c>
      <c r="I72" s="31">
        <f t="shared" si="6"/>
        <v>904.94069250000007</v>
      </c>
      <c r="J72" s="31">
        <f t="shared" si="7"/>
        <v>924.62535750000006</v>
      </c>
    </row>
    <row r="73" spans="1:10" ht="26.25" x14ac:dyDescent="0.25">
      <c r="A73" s="54" t="s">
        <v>351</v>
      </c>
      <c r="B73" s="118" t="s">
        <v>505</v>
      </c>
      <c r="C73" s="15">
        <v>5055.1000000000004</v>
      </c>
      <c r="D73" s="15">
        <v>5182.76</v>
      </c>
      <c r="E73" s="31">
        <f t="shared" si="4"/>
        <v>1218.2791</v>
      </c>
      <c r="F73" s="31">
        <f t="shared" si="5"/>
        <v>1202.4003200000002</v>
      </c>
      <c r="G73" s="31">
        <v>1044.75</v>
      </c>
      <c r="H73" s="31">
        <v>1059.5</v>
      </c>
      <c r="I73" s="31">
        <f t="shared" si="6"/>
        <v>541.71175500000004</v>
      </c>
      <c r="J73" s="31">
        <f t="shared" si="7"/>
        <v>534.17022750000001</v>
      </c>
    </row>
    <row r="74" spans="1:10" x14ac:dyDescent="0.25">
      <c r="A74" s="54" t="s">
        <v>31</v>
      </c>
      <c r="B74" s="118" t="s">
        <v>506</v>
      </c>
      <c r="C74" s="15">
        <v>3831.3</v>
      </c>
      <c r="D74" s="15">
        <v>3941.47</v>
      </c>
      <c r="E74" s="31">
        <f t="shared" si="4"/>
        <v>923.3433</v>
      </c>
      <c r="F74" s="31">
        <f t="shared" si="5"/>
        <v>914.42103999999995</v>
      </c>
      <c r="G74" s="31">
        <v>746.25</v>
      </c>
      <c r="H74" s="31">
        <v>760.33333333333337</v>
      </c>
      <c r="I74" s="31">
        <f t="shared" si="6"/>
        <v>388.75083000000006</v>
      </c>
      <c r="J74" s="31">
        <f t="shared" si="7"/>
        <v>381.5501625</v>
      </c>
    </row>
    <row r="75" spans="1:10" ht="26.25" x14ac:dyDescent="0.25">
      <c r="A75" s="49" t="s">
        <v>146</v>
      </c>
      <c r="B75" s="118"/>
      <c r="C75" s="15">
        <v>4451.83</v>
      </c>
      <c r="D75" s="15">
        <v>4597.66</v>
      </c>
      <c r="E75" s="31">
        <f t="shared" si="4"/>
        <v>1072.89103</v>
      </c>
      <c r="F75" s="31">
        <f t="shared" si="5"/>
        <v>1066.6571200000001</v>
      </c>
      <c r="G75" s="31"/>
      <c r="H75" s="31"/>
      <c r="I75" s="31">
        <f t="shared" si="6"/>
        <v>0</v>
      </c>
      <c r="J75" s="31">
        <f t="shared" si="7"/>
        <v>0</v>
      </c>
    </row>
    <row r="76" spans="1:10" x14ac:dyDescent="0.25">
      <c r="A76" s="47" t="s">
        <v>354</v>
      </c>
      <c r="B76" s="118" t="s">
        <v>507</v>
      </c>
      <c r="C76" s="15">
        <v>3495</v>
      </c>
      <c r="D76" s="15">
        <v>3705.29</v>
      </c>
      <c r="E76" s="31">
        <f t="shared" si="4"/>
        <v>842.29499999999996</v>
      </c>
      <c r="F76" s="31">
        <f t="shared" si="5"/>
        <v>859.62728000000004</v>
      </c>
      <c r="G76" s="31">
        <v>1039.1666666666667</v>
      </c>
      <c r="H76" s="15">
        <v>837</v>
      </c>
      <c r="I76" s="31">
        <f t="shared" si="6"/>
        <v>427.94973000000005</v>
      </c>
      <c r="J76" s="31">
        <f t="shared" si="7"/>
        <v>531.31552500000009</v>
      </c>
    </row>
    <row r="77" spans="1:10" ht="26.25" x14ac:dyDescent="0.25">
      <c r="A77" s="47" t="s">
        <v>356</v>
      </c>
      <c r="B77" s="118" t="s">
        <v>508</v>
      </c>
      <c r="C77" s="15"/>
      <c r="D77" s="15"/>
      <c r="E77" s="31">
        <f t="shared" si="4"/>
        <v>0</v>
      </c>
      <c r="F77" s="31">
        <f t="shared" si="5"/>
        <v>0</v>
      </c>
      <c r="G77" s="15"/>
      <c r="H77" s="15"/>
      <c r="I77" s="31">
        <f t="shared" si="6"/>
        <v>0</v>
      </c>
      <c r="J77" s="31">
        <f t="shared" si="7"/>
        <v>0</v>
      </c>
    </row>
    <row r="78" spans="1:10" ht="26.25" x14ac:dyDescent="0.25">
      <c r="A78" s="47" t="s">
        <v>358</v>
      </c>
      <c r="B78" s="118" t="s">
        <v>509</v>
      </c>
      <c r="C78" s="15">
        <v>4044.41</v>
      </c>
      <c r="D78" s="15">
        <v>4177.3900000000003</v>
      </c>
      <c r="E78" s="31">
        <f t="shared" si="4"/>
        <v>974.70280999999989</v>
      </c>
      <c r="F78" s="31">
        <f t="shared" si="5"/>
        <v>969.15448000000015</v>
      </c>
      <c r="G78" s="168">
        <v>1304.5833333333333</v>
      </c>
      <c r="H78" s="169">
        <v>1161.3333333333333</v>
      </c>
      <c r="I78" s="31">
        <f t="shared" si="6"/>
        <v>593.77811999999994</v>
      </c>
      <c r="J78" s="31">
        <f t="shared" si="7"/>
        <v>667.02041250000002</v>
      </c>
    </row>
    <row r="79" spans="1:10" x14ac:dyDescent="0.25">
      <c r="A79" s="47" t="s">
        <v>360</v>
      </c>
      <c r="B79" s="118" t="s">
        <v>510</v>
      </c>
      <c r="C79" s="15">
        <v>5434.35</v>
      </c>
      <c r="D79" s="15">
        <v>5563.89</v>
      </c>
      <c r="E79" s="31">
        <f t="shared" si="4"/>
        <v>1309.6783500000001</v>
      </c>
      <c r="F79" s="31">
        <f t="shared" si="5"/>
        <v>1290.82248</v>
      </c>
      <c r="G79" s="168">
        <v>948.41666666666663</v>
      </c>
      <c r="H79" s="169">
        <v>895</v>
      </c>
      <c r="I79" s="31">
        <f t="shared" si="6"/>
        <v>457.60455000000002</v>
      </c>
      <c r="J79" s="31">
        <f t="shared" si="7"/>
        <v>484.91595749999999</v>
      </c>
    </row>
    <row r="80" spans="1:10" x14ac:dyDescent="0.25">
      <c r="A80" s="47" t="s">
        <v>362</v>
      </c>
      <c r="B80" s="118" t="s">
        <v>511</v>
      </c>
      <c r="C80" s="15">
        <v>5327.69</v>
      </c>
      <c r="D80" s="15">
        <v>5666.32</v>
      </c>
      <c r="E80" s="31">
        <f t="shared" si="4"/>
        <v>1283.9732899999999</v>
      </c>
      <c r="F80" s="31">
        <f t="shared" si="5"/>
        <v>1314.5862400000001</v>
      </c>
      <c r="G80" s="168">
        <v>1388.9166666666667</v>
      </c>
      <c r="H80" s="169">
        <v>1287.0833333333333</v>
      </c>
      <c r="I80" s="31">
        <f t="shared" si="6"/>
        <v>658.07283749999999</v>
      </c>
      <c r="J80" s="31">
        <f t="shared" si="7"/>
        <v>710.13920250000012</v>
      </c>
    </row>
    <row r="81" spans="1:10" x14ac:dyDescent="0.25">
      <c r="A81" s="47" t="s">
        <v>364</v>
      </c>
      <c r="B81" s="118" t="s">
        <v>512</v>
      </c>
      <c r="C81" s="15">
        <v>3847.35</v>
      </c>
      <c r="D81" s="15">
        <v>4385.09</v>
      </c>
      <c r="E81" s="31">
        <f t="shared" si="4"/>
        <v>927.21134999999992</v>
      </c>
      <c r="F81" s="31">
        <f t="shared" si="5"/>
        <v>1017.3408800000001</v>
      </c>
      <c r="G81" s="168">
        <v>1112</v>
      </c>
      <c r="H81" s="169">
        <v>1202.0833333333333</v>
      </c>
      <c r="I81" s="31">
        <f t="shared" si="6"/>
        <v>614.61318749999998</v>
      </c>
      <c r="J81" s="31">
        <f t="shared" si="7"/>
        <v>568.55448000000001</v>
      </c>
    </row>
    <row r="82" spans="1:10" x14ac:dyDescent="0.25">
      <c r="A82" s="47" t="s">
        <v>366</v>
      </c>
      <c r="B82" s="118" t="s">
        <v>513</v>
      </c>
      <c r="C82" s="15"/>
      <c r="D82" s="15"/>
      <c r="E82" s="31">
        <f t="shared" si="4"/>
        <v>0</v>
      </c>
      <c r="F82" s="31">
        <f t="shared" si="5"/>
        <v>0</v>
      </c>
      <c r="G82" s="168"/>
      <c r="H82" s="169"/>
      <c r="I82" s="31">
        <f t="shared" si="6"/>
        <v>0</v>
      </c>
      <c r="J82" s="31">
        <f t="shared" si="7"/>
        <v>0</v>
      </c>
    </row>
    <row r="83" spans="1:10" x14ac:dyDescent="0.25">
      <c r="A83" s="130" t="s">
        <v>32</v>
      </c>
      <c r="B83" s="15"/>
      <c r="C83" s="15">
        <v>2548.81</v>
      </c>
      <c r="D83" s="15">
        <v>2672.31</v>
      </c>
      <c r="E83" s="31">
        <f t="shared" si="4"/>
        <v>614.26320999999996</v>
      </c>
      <c r="F83" s="31">
        <f t="shared" si="5"/>
        <v>619.97591999999997</v>
      </c>
      <c r="G83" s="168"/>
      <c r="H83" s="169"/>
      <c r="I83" s="31">
        <f t="shared" si="6"/>
        <v>0</v>
      </c>
      <c r="J83" s="31">
        <f t="shared" si="7"/>
        <v>0</v>
      </c>
    </row>
    <row r="84" spans="1:10" x14ac:dyDescent="0.25">
      <c r="A84" s="47" t="s">
        <v>368</v>
      </c>
      <c r="B84" s="118" t="s">
        <v>514</v>
      </c>
      <c r="C84" s="15"/>
      <c r="D84" s="15"/>
      <c r="E84" s="31">
        <f t="shared" si="4"/>
        <v>0</v>
      </c>
      <c r="F84" s="31">
        <f t="shared" si="5"/>
        <v>0</v>
      </c>
      <c r="G84" s="168"/>
      <c r="H84" s="169"/>
      <c r="I84" s="31">
        <f t="shared" si="6"/>
        <v>0</v>
      </c>
      <c r="J84" s="31">
        <f t="shared" si="7"/>
        <v>0</v>
      </c>
    </row>
    <row r="85" spans="1:10" ht="26.25" x14ac:dyDescent="0.25">
      <c r="A85" s="47" t="s">
        <v>370</v>
      </c>
      <c r="B85" s="118" t="s">
        <v>515</v>
      </c>
      <c r="C85" s="15">
        <v>2748.81</v>
      </c>
      <c r="D85" s="15">
        <v>2805.2</v>
      </c>
      <c r="E85" s="31">
        <f t="shared" si="4"/>
        <v>662.46321</v>
      </c>
      <c r="F85" s="31">
        <f t="shared" si="5"/>
        <v>650.80639999999994</v>
      </c>
      <c r="G85" s="31">
        <v>1097.4166666666667</v>
      </c>
      <c r="H85" s="31">
        <v>1053.4166666666667</v>
      </c>
      <c r="I85" s="31">
        <f t="shared" si="6"/>
        <v>538.60140750000005</v>
      </c>
      <c r="J85" s="31">
        <f t="shared" si="7"/>
        <v>561.09816750000005</v>
      </c>
    </row>
    <row r="86" spans="1:10" ht="39" x14ac:dyDescent="0.25">
      <c r="A86" s="54" t="s">
        <v>372</v>
      </c>
      <c r="B86" s="118" t="s">
        <v>516</v>
      </c>
      <c r="C86" s="15">
        <v>3319.13</v>
      </c>
      <c r="D86" s="15">
        <v>3466.07</v>
      </c>
      <c r="E86" s="31">
        <f t="shared" si="4"/>
        <v>799.91033000000004</v>
      </c>
      <c r="F86" s="31">
        <f t="shared" si="5"/>
        <v>804.12824000000012</v>
      </c>
      <c r="G86" s="31">
        <v>684.41666666666663</v>
      </c>
      <c r="H86" s="31">
        <v>729.58333333333337</v>
      </c>
      <c r="I86" s="31">
        <f t="shared" si="6"/>
        <v>373.02866250000005</v>
      </c>
      <c r="J86" s="31">
        <f t="shared" si="7"/>
        <v>349.93539750000002</v>
      </c>
    </row>
    <row r="87" spans="1:10" x14ac:dyDescent="0.25">
      <c r="A87" s="54" t="s">
        <v>374</v>
      </c>
      <c r="B87" s="118" t="s">
        <v>517</v>
      </c>
      <c r="C87" s="15">
        <v>1852.91</v>
      </c>
      <c r="D87" s="15">
        <v>1889.26</v>
      </c>
      <c r="E87" s="31">
        <f t="shared" si="4"/>
        <v>446.55131</v>
      </c>
      <c r="F87" s="31">
        <f t="shared" si="5"/>
        <v>438.30832000000004</v>
      </c>
      <c r="G87" s="31">
        <v>439.25</v>
      </c>
      <c r="H87" s="31">
        <v>416.41666666666669</v>
      </c>
      <c r="I87" s="31">
        <f t="shared" si="6"/>
        <v>212.90967750000002</v>
      </c>
      <c r="J87" s="31">
        <f t="shared" si="7"/>
        <v>224.58413250000001</v>
      </c>
    </row>
    <row r="88" spans="1:10" ht="26.25" x14ac:dyDescent="0.25">
      <c r="A88" s="54" t="s">
        <v>376</v>
      </c>
      <c r="B88" s="118" t="s">
        <v>518</v>
      </c>
      <c r="C88" s="15">
        <v>2009.7</v>
      </c>
      <c r="D88" s="15">
        <v>2130.96</v>
      </c>
      <c r="E88" s="31">
        <f t="shared" si="4"/>
        <v>484.33769999999998</v>
      </c>
      <c r="F88" s="31">
        <f t="shared" si="5"/>
        <v>494.38272000000001</v>
      </c>
      <c r="G88" s="31">
        <v>425.75</v>
      </c>
      <c r="H88" s="31">
        <v>383.16666666666669</v>
      </c>
      <c r="I88" s="31">
        <f t="shared" si="6"/>
        <v>195.90928500000001</v>
      </c>
      <c r="J88" s="31">
        <f t="shared" si="7"/>
        <v>217.68171750000002</v>
      </c>
    </row>
    <row r="89" spans="1:10" ht="39" x14ac:dyDescent="0.25">
      <c r="A89" s="54" t="s">
        <v>378</v>
      </c>
      <c r="B89" s="118" t="s">
        <v>519</v>
      </c>
      <c r="C89" s="15"/>
      <c r="D89" s="15"/>
      <c r="E89" s="31">
        <f t="shared" si="4"/>
        <v>0</v>
      </c>
      <c r="F89" s="31">
        <f t="shared" si="5"/>
        <v>0</v>
      </c>
      <c r="G89" s="15"/>
      <c r="H89" s="15"/>
      <c r="I89" s="31">
        <f t="shared" si="6"/>
        <v>0</v>
      </c>
      <c r="J89" s="31">
        <f t="shared" si="7"/>
        <v>0</v>
      </c>
    </row>
    <row r="90" spans="1:10" x14ac:dyDescent="0.25">
      <c r="A90" s="49" t="s">
        <v>33</v>
      </c>
      <c r="B90" s="118"/>
      <c r="C90" s="15">
        <v>4521.46</v>
      </c>
      <c r="D90" s="15">
        <v>4660.91</v>
      </c>
      <c r="E90" s="31">
        <f t="shared" si="4"/>
        <v>1089.6718599999999</v>
      </c>
      <c r="F90" s="31">
        <f t="shared" si="5"/>
        <v>1081.3311200000001</v>
      </c>
      <c r="G90" s="15">
        <v>981</v>
      </c>
      <c r="H90" s="31">
        <v>943.08333333333337</v>
      </c>
      <c r="I90" s="31">
        <f t="shared" si="6"/>
        <v>482.18907750000005</v>
      </c>
      <c r="J90" s="31">
        <f t="shared" si="7"/>
        <v>501.57549</v>
      </c>
    </row>
    <row r="91" spans="1:10" x14ac:dyDescent="0.25">
      <c r="A91" s="140"/>
      <c r="B91" s="15"/>
      <c r="C91" s="15"/>
      <c r="D91" s="15"/>
      <c r="E91" s="31">
        <f t="shared" si="4"/>
        <v>0</v>
      </c>
      <c r="F91" s="31">
        <f t="shared" si="5"/>
        <v>0</v>
      </c>
      <c r="G91" s="15"/>
      <c r="H91" s="15"/>
      <c r="I91" s="31">
        <f t="shared" si="6"/>
        <v>0</v>
      </c>
      <c r="J91" s="31">
        <f t="shared" si="7"/>
        <v>0</v>
      </c>
    </row>
    <row r="92" spans="1:10" x14ac:dyDescent="0.25">
      <c r="A92" s="140"/>
      <c r="B92" s="15"/>
      <c r="C92" s="15"/>
      <c r="D92" s="15"/>
      <c r="E92" s="31">
        <f t="shared" si="4"/>
        <v>0</v>
      </c>
      <c r="F92" s="31">
        <f t="shared" si="5"/>
        <v>0</v>
      </c>
      <c r="G92" s="15"/>
      <c r="H92" s="15"/>
      <c r="I92" s="31">
        <f t="shared" si="6"/>
        <v>0</v>
      </c>
      <c r="J92" s="31">
        <f t="shared" si="7"/>
        <v>0</v>
      </c>
    </row>
    <row r="93" spans="1:10" x14ac:dyDescent="0.25">
      <c r="A93" s="49" t="s">
        <v>34</v>
      </c>
      <c r="B93" s="118" t="s">
        <v>520</v>
      </c>
      <c r="C93" s="15">
        <v>3908.97</v>
      </c>
      <c r="D93" s="15">
        <v>4014.98</v>
      </c>
      <c r="E93" s="31">
        <f t="shared" si="4"/>
        <v>942.06176999999991</v>
      </c>
      <c r="F93" s="31">
        <f t="shared" si="5"/>
        <v>931.47536000000002</v>
      </c>
      <c r="G93" s="15">
        <v>828.5</v>
      </c>
      <c r="H93" s="15">
        <v>785.5</v>
      </c>
      <c r="I93" s="31">
        <f t="shared" si="6"/>
        <v>401.61829499999999</v>
      </c>
      <c r="J93" s="31">
        <f t="shared" si="7"/>
        <v>423.60376500000001</v>
      </c>
    </row>
    <row r="94" spans="1:10" x14ac:dyDescent="0.25">
      <c r="A94" s="130" t="s">
        <v>148</v>
      </c>
      <c r="B94" s="15"/>
      <c r="C94" s="15">
        <v>3374.64</v>
      </c>
      <c r="D94" s="15">
        <v>3456.57</v>
      </c>
      <c r="E94" s="31">
        <f t="shared" si="4"/>
        <v>813.28823999999997</v>
      </c>
      <c r="F94" s="31">
        <f t="shared" si="5"/>
        <v>801.92424000000005</v>
      </c>
      <c r="G94" s="15"/>
      <c r="H94" s="15"/>
      <c r="I94" s="31">
        <f t="shared" si="6"/>
        <v>0</v>
      </c>
      <c r="J94" s="31">
        <f t="shared" si="7"/>
        <v>0</v>
      </c>
    </row>
    <row r="95" spans="1:10" x14ac:dyDescent="0.25">
      <c r="A95" s="49" t="s">
        <v>382</v>
      </c>
      <c r="B95" s="118" t="s">
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  <f t="shared" si="5"/>
        <v>825.00128000000007</v>
      </c>
      <c r="G95" s="15">
        <v>954.25</v>
      </c>
      <c r="H95" s="15">
        <v>897.25</v>
      </c>
      <c r="I95" s="31">
        <f t="shared" si="6"/>
        <v>458.7549525</v>
      </c>
      <c r="J95" s="31">
        <f t="shared" si="7"/>
        <v>487.8984825</v>
      </c>
    </row>
    <row r="96" spans="1:10" x14ac:dyDescent="0.25">
      <c r="A96" s="54" t="s">
        <v>384</v>
      </c>
      <c r="B96" s="118" t="s">
        <v>522</v>
      </c>
      <c r="C96" s="15">
        <v>2910.27</v>
      </c>
      <c r="D96" s="15">
        <v>3014.05</v>
      </c>
      <c r="E96" s="31">
        <f t="shared" si="4"/>
        <v>701.37506999999994</v>
      </c>
      <c r="F96" s="31">
        <f t="shared" si="5"/>
        <v>699.25960000000009</v>
      </c>
      <c r="G96" s="31">
        <v>544.25</v>
      </c>
      <c r="H96" s="31">
        <v>508.16666666666669</v>
      </c>
      <c r="I96" s="31">
        <f t="shared" si="6"/>
        <v>259.82053500000001</v>
      </c>
      <c r="J96" s="31">
        <f t="shared" si="7"/>
        <v>278.26958250000001</v>
      </c>
    </row>
    <row r="97" spans="1:10" x14ac:dyDescent="0.25">
      <c r="A97" s="54" t="s">
        <v>386</v>
      </c>
      <c r="B97" s="118" t="s">
        <v>523</v>
      </c>
      <c r="C97" s="15">
        <v>3178.71</v>
      </c>
      <c r="D97" s="15">
        <v>3302.43</v>
      </c>
      <c r="E97" s="31">
        <f t="shared" si="4"/>
        <v>766.06911000000002</v>
      </c>
      <c r="F97" s="31">
        <f t="shared" si="5"/>
        <v>766.16376000000002</v>
      </c>
      <c r="G97" s="31">
        <v>512.83333333333337</v>
      </c>
      <c r="H97" s="31">
        <v>462.5</v>
      </c>
      <c r="I97" s="31">
        <f t="shared" si="6"/>
        <v>236.47162500000002</v>
      </c>
      <c r="J97" s="31">
        <f t="shared" si="7"/>
        <v>262.20655500000004</v>
      </c>
    </row>
    <row r="98" spans="1:10" x14ac:dyDescent="0.25">
      <c r="A98" s="68" t="s">
        <v>149</v>
      </c>
      <c r="B98" s="15"/>
      <c r="C98" s="15">
        <v>3253.94</v>
      </c>
      <c r="D98" s="15">
        <v>3353.4</v>
      </c>
      <c r="E98" s="31">
        <f t="shared" si="4"/>
        <v>784.19953999999996</v>
      </c>
      <c r="F98" s="31">
        <f t="shared" si="5"/>
        <v>777.98880000000008</v>
      </c>
      <c r="G98" s="15"/>
      <c r="H98" s="15"/>
      <c r="I98" s="31">
        <f t="shared" si="6"/>
        <v>0</v>
      </c>
      <c r="J98" s="31">
        <f t="shared" si="7"/>
        <v>0</v>
      </c>
    </row>
    <row r="99" spans="1:10" x14ac:dyDescent="0.25">
      <c r="A99" s="54" t="s">
        <v>388</v>
      </c>
      <c r="B99" s="118" t="s">
        <v>524</v>
      </c>
      <c r="C99" s="15">
        <v>3375.73</v>
      </c>
      <c r="D99" s="15">
        <v>3469.34</v>
      </c>
      <c r="E99" s="31">
        <f t="shared" si="4"/>
        <v>813.55092999999999</v>
      </c>
      <c r="F99" s="31">
        <f t="shared" si="5"/>
        <v>804.88688000000002</v>
      </c>
      <c r="G99" s="15">
        <v>633.58333333333337</v>
      </c>
      <c r="H99" s="15">
        <v>591.41666666666663</v>
      </c>
      <c r="I99" s="31">
        <f t="shared" si="6"/>
        <v>302.38542749999999</v>
      </c>
      <c r="J99" s="31">
        <f t="shared" si="7"/>
        <v>323.94482250000004</v>
      </c>
    </row>
    <row r="100" spans="1:10" x14ac:dyDescent="0.25">
      <c r="A100" s="47" t="s">
        <v>390</v>
      </c>
      <c r="B100" s="118" t="s">
        <v>525</v>
      </c>
      <c r="C100" s="15">
        <v>3250.04</v>
      </c>
      <c r="D100" s="15">
        <v>3364.26</v>
      </c>
      <c r="E100" s="31">
        <f t="shared" si="4"/>
        <v>783.25963999999999</v>
      </c>
      <c r="F100" s="31">
        <f t="shared" si="5"/>
        <v>780.50832000000014</v>
      </c>
      <c r="G100" s="15">
        <v>597.75</v>
      </c>
      <c r="H100" s="15">
        <v>561.66666666666663</v>
      </c>
      <c r="I100" s="31">
        <f t="shared" si="6"/>
        <v>287.17455000000001</v>
      </c>
      <c r="J100" s="31">
        <f t="shared" si="7"/>
        <v>305.62359750000002</v>
      </c>
    </row>
    <row r="101" spans="1:10" x14ac:dyDescent="0.25">
      <c r="A101" s="47" t="s">
        <v>392</v>
      </c>
      <c r="B101" s="118" t="s">
        <v>526</v>
      </c>
      <c r="C101" s="15"/>
      <c r="D101" s="15"/>
      <c r="E101" s="31">
        <f t="shared" si="4"/>
        <v>0</v>
      </c>
      <c r="F101" s="31">
        <f t="shared" si="5"/>
        <v>0</v>
      </c>
      <c r="G101" s="15"/>
      <c r="H101" s="15"/>
      <c r="I101" s="31">
        <f t="shared" si="6"/>
        <v>0</v>
      </c>
      <c r="J101" s="31">
        <f t="shared" si="7"/>
        <v>0</v>
      </c>
    </row>
    <row r="102" spans="1:10" ht="26.25" x14ac:dyDescent="0.25">
      <c r="A102" s="47" t="s">
        <v>394</v>
      </c>
      <c r="B102" s="118" t="s">
        <v>527</v>
      </c>
      <c r="C102" s="15">
        <v>2876.16</v>
      </c>
      <c r="D102" s="15">
        <v>2971.28</v>
      </c>
      <c r="E102" s="31">
        <f t="shared" si="4"/>
        <v>693.15455999999995</v>
      </c>
      <c r="F102" s="31">
        <f t="shared" si="5"/>
        <v>689.33696000000009</v>
      </c>
      <c r="G102" s="15">
        <v>823.66666666666663</v>
      </c>
      <c r="H102" s="15">
        <v>902.58333333333337</v>
      </c>
      <c r="I102" s="31">
        <f t="shared" si="6"/>
        <v>461.48183250000005</v>
      </c>
      <c r="J102" s="31">
        <f t="shared" si="7"/>
        <v>421.13252999999997</v>
      </c>
    </row>
    <row r="103" spans="1:10" x14ac:dyDescent="0.25">
      <c r="A103" s="130" t="s">
        <v>150</v>
      </c>
      <c r="B103" s="15"/>
      <c r="C103" s="15"/>
      <c r="D103" s="15"/>
      <c r="E103" s="31">
        <f t="shared" si="4"/>
        <v>0</v>
      </c>
      <c r="F103" s="31">
        <f t="shared" si="5"/>
        <v>0</v>
      </c>
      <c r="G103" s="15"/>
      <c r="H103" s="15"/>
      <c r="I103" s="31">
        <f t="shared" si="6"/>
        <v>0</v>
      </c>
      <c r="J103" s="31">
        <f t="shared" si="7"/>
        <v>0</v>
      </c>
    </row>
    <row r="104" spans="1:10" x14ac:dyDescent="0.25">
      <c r="A104" s="47" t="s">
        <v>396</v>
      </c>
      <c r="B104" s="118" t="s">
        <v>528</v>
      </c>
      <c r="C104" s="15">
        <v>3364.77</v>
      </c>
      <c r="D104" s="15">
        <v>3366.39</v>
      </c>
      <c r="E104" s="31">
        <f t="shared" si="4"/>
        <v>810.90956999999992</v>
      </c>
      <c r="F104" s="31">
        <f t="shared" si="5"/>
        <v>781.00247999999999</v>
      </c>
      <c r="G104" s="15">
        <v>715.41666666666663</v>
      </c>
      <c r="H104" s="15">
        <v>669</v>
      </c>
      <c r="I104" s="31">
        <f t="shared" si="6"/>
        <v>342.05301000000003</v>
      </c>
      <c r="J104" s="31">
        <f t="shared" si="7"/>
        <v>365.78538750000001</v>
      </c>
    </row>
    <row r="105" spans="1:10" ht="26.25" x14ac:dyDescent="0.25">
      <c r="A105" s="47" t="s">
        <v>398</v>
      </c>
      <c r="B105" s="118" t="s">
        <v>529</v>
      </c>
      <c r="C105" s="15">
        <v>3376.98</v>
      </c>
      <c r="D105" s="15">
        <v>3576.82</v>
      </c>
      <c r="E105" s="31">
        <f t="shared" si="4"/>
        <v>813.85217999999998</v>
      </c>
      <c r="F105" s="31">
        <f t="shared" si="5"/>
        <v>829.82224000000008</v>
      </c>
      <c r="G105" s="15">
        <v>494.75</v>
      </c>
      <c r="H105" s="15">
        <v>453.83333333333331</v>
      </c>
      <c r="I105" s="31">
        <f t="shared" si="6"/>
        <v>232.04044500000001</v>
      </c>
      <c r="J105" s="31">
        <f t="shared" si="7"/>
        <v>252.96072750000002</v>
      </c>
    </row>
    <row r="106" spans="1:10" x14ac:dyDescent="0.25">
      <c r="A106" s="47" t="s">
        <v>400</v>
      </c>
      <c r="B106" s="118" t="s">
        <v>530</v>
      </c>
      <c r="C106" s="15">
        <v>1976.55</v>
      </c>
      <c r="D106" s="15">
        <v>2151.35</v>
      </c>
      <c r="E106" s="31">
        <f t="shared" si="4"/>
        <v>476.34854999999999</v>
      </c>
      <c r="F106" s="31">
        <f t="shared" si="5"/>
        <v>499.11320000000001</v>
      </c>
      <c r="G106" s="15">
        <v>423.41666666666669</v>
      </c>
      <c r="H106" s="15">
        <v>353</v>
      </c>
      <c r="I106" s="31">
        <f t="shared" si="6"/>
        <v>180.48537000000002</v>
      </c>
      <c r="J106" s="31">
        <f t="shared" si="7"/>
        <v>216.48870750000003</v>
      </c>
    </row>
    <row r="108" spans="1:10" x14ac:dyDescent="0.25">
      <c r="A108" s="152" t="s">
        <v>546</v>
      </c>
    </row>
  </sheetData>
  <mergeCells count="7">
    <mergeCell ref="A3:A4"/>
    <mergeCell ref="C3:D3"/>
    <mergeCell ref="E3:F3"/>
    <mergeCell ref="E2:F2"/>
    <mergeCell ref="I2:J2"/>
    <mergeCell ref="I3:J3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9"/>
  <sheetViews>
    <sheetView workbookViewId="0">
      <selection activeCell="C16" sqref="C16"/>
    </sheetView>
  </sheetViews>
  <sheetFormatPr defaultRowHeight="15" x14ac:dyDescent="0.25"/>
  <cols>
    <col min="1" max="1" width="38.5703125" customWidth="1"/>
    <col min="4" max="4" width="15.7109375" customWidth="1"/>
    <col min="5" max="5" width="36.28515625" customWidth="1"/>
  </cols>
  <sheetData>
    <row r="2" spans="1:9" x14ac:dyDescent="0.25">
      <c r="A2" t="s">
        <v>407</v>
      </c>
    </row>
    <row r="3" spans="1:9" x14ac:dyDescent="0.25">
      <c r="A3" t="s">
        <v>408</v>
      </c>
      <c r="D3" t="s">
        <v>157</v>
      </c>
      <c r="F3" t="s">
        <v>187</v>
      </c>
      <c r="G3" t="s">
        <v>188</v>
      </c>
      <c r="H3" t="s">
        <v>404</v>
      </c>
      <c r="I3" t="s">
        <v>406</v>
      </c>
    </row>
    <row r="4" spans="1:9" x14ac:dyDescent="0.25">
      <c r="C4" t="s">
        <v>402</v>
      </c>
      <c r="D4" t="s">
        <v>403</v>
      </c>
      <c r="G4" t="s">
        <v>189</v>
      </c>
      <c r="H4" t="s">
        <v>403</v>
      </c>
    </row>
    <row r="5" spans="1:9" x14ac:dyDescent="0.25">
      <c r="A5" t="s">
        <v>1</v>
      </c>
      <c r="C5">
        <v>937</v>
      </c>
      <c r="D5" s="83">
        <f>(C5*0.51129)</f>
        <v>479.07873000000001</v>
      </c>
      <c r="E5" t="s">
        <v>190</v>
      </c>
      <c r="G5">
        <v>2930</v>
      </c>
      <c r="H5">
        <f>(G5*0.225122)</f>
        <v>659.60745999999995</v>
      </c>
      <c r="I5">
        <f>(D5/H5)*100</f>
        <v>72.630884132207967</v>
      </c>
    </row>
    <row r="6" spans="1:9" x14ac:dyDescent="0.25">
      <c r="A6" t="s">
        <v>22</v>
      </c>
      <c r="B6" t="s">
        <v>405</v>
      </c>
      <c r="C6">
        <v>770</v>
      </c>
      <c r="D6" s="83">
        <f>(C6*0.51129)</f>
        <v>393.69330000000002</v>
      </c>
      <c r="E6" t="s">
        <v>191</v>
      </c>
      <c r="F6" t="s">
        <v>192</v>
      </c>
      <c r="G6">
        <v>2444</v>
      </c>
      <c r="H6">
        <f>(G6*0.225122)</f>
        <v>550.19816800000001</v>
      </c>
      <c r="I6">
        <f t="shared" ref="I6:I68" si="0">(D6/H6)*100</f>
        <v>71.554818408628364</v>
      </c>
    </row>
    <row r="7" spans="1:9" x14ac:dyDescent="0.25">
      <c r="A7" t="s">
        <v>242</v>
      </c>
      <c r="B7" t="s">
        <v>194</v>
      </c>
      <c r="C7">
        <v>721</v>
      </c>
      <c r="D7" s="83">
        <f t="shared" ref="D7:D70" si="1">(C7*0.51129)</f>
        <v>368.64009000000004</v>
      </c>
      <c r="E7" t="s">
        <v>193</v>
      </c>
      <c r="F7" t="s">
        <v>194</v>
      </c>
      <c r="G7">
        <v>2068</v>
      </c>
      <c r="H7">
        <f>(G7*0.225122)</f>
        <v>465.55229599999996</v>
      </c>
      <c r="I7">
        <f t="shared" si="0"/>
        <v>79.183389957978008</v>
      </c>
    </row>
    <row r="8" spans="1:9" x14ac:dyDescent="0.25">
      <c r="A8" t="s">
        <v>243</v>
      </c>
      <c r="B8" t="s">
        <v>244</v>
      </c>
      <c r="C8">
        <v>970</v>
      </c>
      <c r="D8" s="83">
        <f t="shared" si="1"/>
        <v>495.9513</v>
      </c>
      <c r="E8" t="s">
        <v>195</v>
      </c>
      <c r="F8" t="s">
        <v>196</v>
      </c>
      <c r="G8">
        <v>3419</v>
      </c>
      <c r="H8">
        <f>(G8*0.225122)</f>
        <v>769.69211799999994</v>
      </c>
      <c r="I8">
        <f t="shared" si="0"/>
        <v>64.435023875351689</v>
      </c>
    </row>
    <row r="9" spans="1:9" x14ac:dyDescent="0.25">
      <c r="A9" t="s">
        <v>245</v>
      </c>
      <c r="B9" t="s">
        <v>246</v>
      </c>
      <c r="C9">
        <v>532</v>
      </c>
      <c r="D9" s="83">
        <f t="shared" si="1"/>
        <v>272.00628</v>
      </c>
      <c r="H9" t="s">
        <v>409</v>
      </c>
    </row>
    <row r="10" spans="1:9" x14ac:dyDescent="0.25">
      <c r="B10" t="s">
        <v>198</v>
      </c>
      <c r="D10" s="83"/>
      <c r="E10" t="s">
        <v>197</v>
      </c>
      <c r="F10" t="s">
        <v>198</v>
      </c>
      <c r="G10">
        <v>2891</v>
      </c>
      <c r="H10">
        <f t="shared" ref="H10:H46" si="2">(G10*0.225122)</f>
        <v>650.82770199999993</v>
      </c>
      <c r="I10">
        <f t="shared" si="0"/>
        <v>0</v>
      </c>
    </row>
    <row r="11" spans="1:9" x14ac:dyDescent="0.25">
      <c r="A11" t="s">
        <v>23</v>
      </c>
      <c r="B11" t="s">
        <v>200</v>
      </c>
      <c r="C11">
        <v>1468</v>
      </c>
      <c r="D11" s="83">
        <f t="shared" si="1"/>
        <v>750.57371999999998</v>
      </c>
      <c r="E11" t="s">
        <v>199</v>
      </c>
      <c r="F11" t="s">
        <v>200</v>
      </c>
      <c r="G11">
        <v>5251</v>
      </c>
      <c r="H11">
        <f t="shared" si="2"/>
        <v>1182.115622</v>
      </c>
      <c r="I11">
        <f t="shared" si="0"/>
        <v>63.494103794188753</v>
      </c>
    </row>
    <row r="12" spans="1:9" x14ac:dyDescent="0.25">
      <c r="A12" t="s">
        <v>247</v>
      </c>
      <c r="B12" t="s">
        <v>202</v>
      </c>
      <c r="C12">
        <v>1620</v>
      </c>
      <c r="D12" s="83">
        <f t="shared" si="1"/>
        <v>828.28980000000001</v>
      </c>
      <c r="E12" t="s">
        <v>201</v>
      </c>
      <c r="F12" t="s">
        <v>202</v>
      </c>
      <c r="G12">
        <v>4586</v>
      </c>
      <c r="H12">
        <f t="shared" si="2"/>
        <v>1032.409492</v>
      </c>
      <c r="I12">
        <f t="shared" si="0"/>
        <v>80.22880518033827</v>
      </c>
    </row>
    <row r="13" spans="1:9" x14ac:dyDescent="0.25">
      <c r="A13" t="s">
        <v>248</v>
      </c>
      <c r="B13" t="s">
        <v>204</v>
      </c>
      <c r="C13">
        <v>929</v>
      </c>
      <c r="D13" s="83">
        <f t="shared" si="1"/>
        <v>474.98841000000004</v>
      </c>
      <c r="E13" t="s">
        <v>203</v>
      </c>
      <c r="F13" t="s">
        <v>204</v>
      </c>
      <c r="G13">
        <v>6849</v>
      </c>
      <c r="H13">
        <f t="shared" si="2"/>
        <v>1541.860578</v>
      </c>
      <c r="I13">
        <f t="shared" si="0"/>
        <v>30.806184215185251</v>
      </c>
    </row>
    <row r="14" spans="1:9" x14ac:dyDescent="0.25">
      <c r="A14" t="s">
        <v>249</v>
      </c>
      <c r="B14" t="s">
        <v>206</v>
      </c>
      <c r="C14">
        <v>1594</v>
      </c>
      <c r="D14" s="83">
        <f t="shared" si="1"/>
        <v>814.99626000000001</v>
      </c>
      <c r="E14" t="s">
        <v>205</v>
      </c>
      <c r="F14" t="s">
        <v>206</v>
      </c>
      <c r="G14">
        <v>4476</v>
      </c>
      <c r="H14">
        <f t="shared" si="2"/>
        <v>1007.646072</v>
      </c>
      <c r="I14">
        <f t="shared" si="0"/>
        <v>80.881202502221441</v>
      </c>
    </row>
    <row r="15" spans="1:9" x14ac:dyDescent="0.25">
      <c r="A15" t="s">
        <v>250</v>
      </c>
      <c r="B15" t="s">
        <v>208</v>
      </c>
      <c r="C15">
        <v>899</v>
      </c>
      <c r="D15" s="83">
        <f t="shared" si="1"/>
        <v>459.64971000000003</v>
      </c>
      <c r="E15" t="s">
        <v>207</v>
      </c>
      <c r="F15" t="s">
        <v>208</v>
      </c>
      <c r="G15">
        <v>2440</v>
      </c>
      <c r="H15">
        <f t="shared" si="2"/>
        <v>549.29768000000001</v>
      </c>
      <c r="I15">
        <f t="shared" si="0"/>
        <v>83.679528739316723</v>
      </c>
    </row>
    <row r="16" spans="1:9" x14ac:dyDescent="0.25">
      <c r="A16" t="s">
        <v>251</v>
      </c>
      <c r="B16" t="s">
        <v>210</v>
      </c>
      <c r="C16">
        <v>1301</v>
      </c>
      <c r="D16" s="83">
        <f t="shared" si="1"/>
        <v>665.18829000000005</v>
      </c>
      <c r="E16" t="s">
        <v>209</v>
      </c>
      <c r="F16" t="s">
        <v>210</v>
      </c>
      <c r="G16">
        <v>6440</v>
      </c>
      <c r="H16">
        <f t="shared" si="2"/>
        <v>1449.78568</v>
      </c>
      <c r="I16">
        <f t="shared" si="0"/>
        <v>45.881836134565773</v>
      </c>
    </row>
    <row r="17" spans="1:9" x14ac:dyDescent="0.25">
      <c r="A17" t="s">
        <v>24</v>
      </c>
      <c r="B17" t="s">
        <v>212</v>
      </c>
      <c r="C17">
        <v>798</v>
      </c>
      <c r="D17" s="83">
        <f t="shared" si="1"/>
        <v>408.00942000000003</v>
      </c>
      <c r="E17" t="s">
        <v>211</v>
      </c>
      <c r="F17" t="s">
        <v>212</v>
      </c>
      <c r="G17">
        <v>2701</v>
      </c>
      <c r="H17">
        <f t="shared" si="2"/>
        <v>608.05452200000002</v>
      </c>
      <c r="I17">
        <f t="shared" si="0"/>
        <v>67.100795280328498</v>
      </c>
    </row>
    <row r="18" spans="1:9" x14ac:dyDescent="0.25">
      <c r="A18" t="s">
        <v>252</v>
      </c>
      <c r="B18" t="s">
        <v>253</v>
      </c>
      <c r="C18">
        <v>684</v>
      </c>
      <c r="D18" s="83">
        <f t="shared" si="1"/>
        <v>349.72236000000004</v>
      </c>
      <c r="E18" t="s">
        <v>56</v>
      </c>
      <c r="F18">
        <v>10</v>
      </c>
      <c r="G18">
        <v>1926</v>
      </c>
      <c r="H18">
        <f t="shared" si="2"/>
        <v>433.58497199999999</v>
      </c>
      <c r="I18">
        <f t="shared" si="0"/>
        <v>80.658321340528389</v>
      </c>
    </row>
    <row r="19" spans="1:9" x14ac:dyDescent="0.25">
      <c r="A19" t="s">
        <v>254</v>
      </c>
      <c r="B19" t="s">
        <v>255</v>
      </c>
      <c r="C19">
        <v>1096</v>
      </c>
      <c r="D19" s="83">
        <f t="shared" si="1"/>
        <v>560.37383999999997</v>
      </c>
      <c r="E19" t="s">
        <v>57</v>
      </c>
      <c r="F19">
        <v>11</v>
      </c>
      <c r="G19">
        <v>3218</v>
      </c>
      <c r="H19">
        <f t="shared" si="2"/>
        <v>724.44259599999998</v>
      </c>
      <c r="I19">
        <f t="shared" si="0"/>
        <v>77.352414545209868</v>
      </c>
    </row>
    <row r="20" spans="1:9" x14ac:dyDescent="0.25">
      <c r="A20" t="s">
        <v>256</v>
      </c>
      <c r="B20" t="s">
        <v>257</v>
      </c>
      <c r="C20">
        <v>1458</v>
      </c>
      <c r="D20" s="83">
        <f t="shared" si="1"/>
        <v>745.46082000000001</v>
      </c>
      <c r="E20" t="s">
        <v>58</v>
      </c>
      <c r="F20">
        <v>12</v>
      </c>
      <c r="G20">
        <v>6121</v>
      </c>
      <c r="H20">
        <f t="shared" si="2"/>
        <v>1377.9717619999999</v>
      </c>
      <c r="I20">
        <f t="shared" si="0"/>
        <v>54.098410472362069</v>
      </c>
    </row>
    <row r="21" spans="1:9" x14ac:dyDescent="0.25">
      <c r="A21" t="s">
        <v>258</v>
      </c>
      <c r="B21" t="s">
        <v>259</v>
      </c>
      <c r="C21">
        <v>682</v>
      </c>
      <c r="D21" s="83">
        <f t="shared" si="1"/>
        <v>348.69978000000003</v>
      </c>
      <c r="E21" t="s">
        <v>59</v>
      </c>
      <c r="F21">
        <v>13</v>
      </c>
      <c r="G21">
        <v>2253</v>
      </c>
      <c r="H21">
        <f t="shared" si="2"/>
        <v>507.19986599999999</v>
      </c>
      <c r="I21">
        <f t="shared" si="0"/>
        <v>68.749974788045392</v>
      </c>
    </row>
    <row r="22" spans="1:9" x14ac:dyDescent="0.25">
      <c r="A22" t="s">
        <v>260</v>
      </c>
      <c r="B22" t="s">
        <v>261</v>
      </c>
      <c r="C22">
        <v>566</v>
      </c>
      <c r="D22" s="83">
        <f t="shared" si="1"/>
        <v>289.39014000000003</v>
      </c>
      <c r="E22" t="s">
        <v>60</v>
      </c>
      <c r="F22">
        <v>14</v>
      </c>
      <c r="G22">
        <v>1786</v>
      </c>
      <c r="H22">
        <f t="shared" si="2"/>
        <v>402.06789199999997</v>
      </c>
      <c r="I22">
        <f t="shared" si="0"/>
        <v>71.975441401324346</v>
      </c>
    </row>
    <row r="23" spans="1:9" x14ac:dyDescent="0.25">
      <c r="A23" t="s">
        <v>262</v>
      </c>
      <c r="B23" t="s">
        <v>263</v>
      </c>
      <c r="C23">
        <v>498</v>
      </c>
      <c r="D23" s="83">
        <f t="shared" si="1"/>
        <v>254.62242000000001</v>
      </c>
      <c r="E23" t="s">
        <v>61</v>
      </c>
      <c r="F23">
        <v>15</v>
      </c>
      <c r="G23">
        <v>1925</v>
      </c>
      <c r="H23">
        <f t="shared" si="2"/>
        <v>433.35984999999999</v>
      </c>
      <c r="I23">
        <f t="shared" si="0"/>
        <v>58.755424619978072</v>
      </c>
    </row>
    <row r="24" spans="1:9" x14ac:dyDescent="0.25">
      <c r="A24" t="s">
        <v>264</v>
      </c>
      <c r="B24" t="s">
        <v>265</v>
      </c>
      <c r="C24">
        <v>558</v>
      </c>
      <c r="D24" s="83">
        <f t="shared" si="1"/>
        <v>285.29982000000001</v>
      </c>
      <c r="E24" t="s">
        <v>213</v>
      </c>
      <c r="F24">
        <v>16</v>
      </c>
      <c r="G24">
        <v>1965</v>
      </c>
      <c r="H24">
        <f t="shared" si="2"/>
        <v>442.36472999999995</v>
      </c>
      <c r="I24">
        <f t="shared" si="0"/>
        <v>64.494251157862436</v>
      </c>
    </row>
    <row r="25" spans="1:9" x14ac:dyDescent="0.25">
      <c r="A25" t="s">
        <v>266</v>
      </c>
      <c r="B25" t="s">
        <v>267</v>
      </c>
      <c r="C25">
        <v>772</v>
      </c>
      <c r="D25" s="83">
        <f t="shared" si="1"/>
        <v>394.71588000000003</v>
      </c>
      <c r="E25" t="s">
        <v>63</v>
      </c>
      <c r="F25">
        <v>17</v>
      </c>
      <c r="G25">
        <v>3125</v>
      </c>
      <c r="H25">
        <f t="shared" si="2"/>
        <v>703.50624999999991</v>
      </c>
      <c r="I25">
        <f t="shared" si="0"/>
        <v>56.106947166425329</v>
      </c>
    </row>
    <row r="26" spans="1:9" x14ac:dyDescent="0.25">
      <c r="A26" t="s">
        <v>268</v>
      </c>
      <c r="B26" t="s">
        <v>269</v>
      </c>
      <c r="C26">
        <v>832</v>
      </c>
      <c r="D26" s="83">
        <f t="shared" si="1"/>
        <v>425.39328</v>
      </c>
      <c r="E26" t="s">
        <v>64</v>
      </c>
      <c r="F26">
        <v>18</v>
      </c>
      <c r="G26">
        <v>2990</v>
      </c>
      <c r="H26">
        <f t="shared" si="2"/>
        <v>673.11478</v>
      </c>
      <c r="I26">
        <f t="shared" si="0"/>
        <v>63.197732784889972</v>
      </c>
    </row>
    <row r="27" spans="1:9" x14ac:dyDescent="0.25">
      <c r="A27" t="s">
        <v>270</v>
      </c>
      <c r="B27" t="s">
        <v>271</v>
      </c>
      <c r="C27">
        <v>2910</v>
      </c>
      <c r="D27" s="83">
        <f t="shared" si="1"/>
        <v>1487.8539000000001</v>
      </c>
      <c r="E27" t="s">
        <v>65</v>
      </c>
      <c r="F27">
        <v>19</v>
      </c>
      <c r="G27">
        <v>7932</v>
      </c>
      <c r="H27">
        <f t="shared" si="2"/>
        <v>1785.667704</v>
      </c>
      <c r="I27">
        <f t="shared" si="0"/>
        <v>83.321991917483885</v>
      </c>
    </row>
    <row r="28" spans="1:9" x14ac:dyDescent="0.25">
      <c r="A28" t="s">
        <v>272</v>
      </c>
      <c r="B28" t="s">
        <v>273</v>
      </c>
      <c r="C28">
        <v>1062</v>
      </c>
      <c r="D28" s="83">
        <f t="shared" si="1"/>
        <v>542.98998000000006</v>
      </c>
      <c r="E28" t="s">
        <v>214</v>
      </c>
      <c r="F28">
        <v>20</v>
      </c>
      <c r="G28">
        <v>3465</v>
      </c>
      <c r="H28">
        <f t="shared" si="2"/>
        <v>780.04773</v>
      </c>
      <c r="I28">
        <f t="shared" si="0"/>
        <v>69.609840413227033</v>
      </c>
    </row>
    <row r="29" spans="1:9" x14ac:dyDescent="0.25">
      <c r="A29" t="s">
        <v>274</v>
      </c>
      <c r="B29" t="s">
        <v>275</v>
      </c>
      <c r="C29">
        <v>998</v>
      </c>
      <c r="D29" s="83">
        <f t="shared" si="1"/>
        <v>510.26742000000002</v>
      </c>
      <c r="E29" t="s">
        <v>67</v>
      </c>
      <c r="F29">
        <v>21</v>
      </c>
      <c r="G29">
        <v>4521</v>
      </c>
      <c r="H29">
        <f t="shared" si="2"/>
        <v>1017.7765619999999</v>
      </c>
      <c r="I29">
        <f t="shared" si="0"/>
        <v>50.135505085447242</v>
      </c>
    </row>
    <row r="30" spans="1:9" x14ac:dyDescent="0.25">
      <c r="A30" t="s">
        <v>276</v>
      </c>
      <c r="B30" t="s">
        <v>277</v>
      </c>
      <c r="C30">
        <v>754</v>
      </c>
      <c r="D30" s="83">
        <f t="shared" si="1"/>
        <v>385.51266000000004</v>
      </c>
      <c r="E30" t="s">
        <v>68</v>
      </c>
      <c r="F30">
        <v>22</v>
      </c>
      <c r="G30">
        <v>2897</v>
      </c>
      <c r="H30">
        <f t="shared" si="2"/>
        <v>652.17843399999992</v>
      </c>
      <c r="I30">
        <f t="shared" si="0"/>
        <v>59.111531430982602</v>
      </c>
    </row>
    <row r="31" spans="1:9" x14ac:dyDescent="0.25">
      <c r="A31" t="s">
        <v>278</v>
      </c>
      <c r="B31" t="s">
        <v>279</v>
      </c>
      <c r="C31">
        <v>962</v>
      </c>
      <c r="D31" s="83">
        <f t="shared" si="1"/>
        <v>491.86098000000004</v>
      </c>
      <c r="E31" t="s">
        <v>69</v>
      </c>
      <c r="F31">
        <v>23</v>
      </c>
      <c r="G31">
        <v>2959</v>
      </c>
      <c r="H31">
        <f t="shared" si="2"/>
        <v>666.13599799999997</v>
      </c>
      <c r="I31">
        <f t="shared" si="0"/>
        <v>73.837922207591021</v>
      </c>
    </row>
    <row r="32" spans="1:9" x14ac:dyDescent="0.25">
      <c r="A32" t="s">
        <v>280</v>
      </c>
      <c r="B32" t="s">
        <v>281</v>
      </c>
      <c r="C32">
        <v>1270</v>
      </c>
      <c r="D32" s="83">
        <f t="shared" si="1"/>
        <v>649.3383</v>
      </c>
      <c r="E32" t="s">
        <v>70</v>
      </c>
      <c r="F32">
        <v>24</v>
      </c>
      <c r="G32">
        <v>3748</v>
      </c>
      <c r="H32">
        <f t="shared" si="2"/>
        <v>843.75725599999998</v>
      </c>
      <c r="I32">
        <f t="shared" si="0"/>
        <v>76.957951517752647</v>
      </c>
    </row>
    <row r="33" spans="1:9" x14ac:dyDescent="0.25">
      <c r="A33" t="s">
        <v>282</v>
      </c>
      <c r="B33" t="s">
        <v>283</v>
      </c>
      <c r="C33">
        <v>783</v>
      </c>
      <c r="D33" s="83">
        <f t="shared" si="1"/>
        <v>400.34007000000003</v>
      </c>
      <c r="E33" t="s">
        <v>71</v>
      </c>
      <c r="F33">
        <v>25</v>
      </c>
      <c r="G33">
        <v>2734</v>
      </c>
      <c r="H33">
        <f t="shared" si="2"/>
        <v>615.48354799999993</v>
      </c>
      <c r="I33">
        <f t="shared" si="0"/>
        <v>65.044804414495914</v>
      </c>
    </row>
    <row r="34" spans="1:9" x14ac:dyDescent="0.25">
      <c r="A34" t="s">
        <v>284</v>
      </c>
      <c r="B34" t="s">
        <v>285</v>
      </c>
      <c r="C34">
        <v>1196</v>
      </c>
      <c r="D34" s="83">
        <f t="shared" si="1"/>
        <v>611.50283999999999</v>
      </c>
      <c r="E34" t="s">
        <v>72</v>
      </c>
      <c r="F34">
        <v>26</v>
      </c>
      <c r="G34">
        <v>3759</v>
      </c>
      <c r="H34">
        <f t="shared" si="2"/>
        <v>846.23359799999992</v>
      </c>
      <c r="I34">
        <f t="shared" si="0"/>
        <v>72.26170663103359</v>
      </c>
    </row>
    <row r="35" spans="1:9" x14ac:dyDescent="0.25">
      <c r="A35" t="s">
        <v>286</v>
      </c>
      <c r="B35" t="s">
        <v>287</v>
      </c>
      <c r="C35">
        <v>1039</v>
      </c>
      <c r="D35" s="83">
        <f t="shared" si="1"/>
        <v>531.23031000000003</v>
      </c>
      <c r="E35" t="s">
        <v>73</v>
      </c>
      <c r="F35">
        <v>27</v>
      </c>
      <c r="G35">
        <v>3015</v>
      </c>
      <c r="H35">
        <f t="shared" si="2"/>
        <v>678.74282999999991</v>
      </c>
      <c r="I35">
        <f t="shared" si="0"/>
        <v>78.266802464786267</v>
      </c>
    </row>
    <row r="36" spans="1:9" x14ac:dyDescent="0.25">
      <c r="A36" t="s">
        <v>288</v>
      </c>
      <c r="B36" t="s">
        <v>289</v>
      </c>
      <c r="C36">
        <v>995</v>
      </c>
      <c r="D36" s="83">
        <f t="shared" si="1"/>
        <v>508.73355000000004</v>
      </c>
      <c r="E36" t="s">
        <v>74</v>
      </c>
      <c r="F36">
        <v>28</v>
      </c>
      <c r="G36">
        <v>3305</v>
      </c>
      <c r="H36">
        <f t="shared" si="2"/>
        <v>744.02820999999994</v>
      </c>
      <c r="I36">
        <f t="shared" si="0"/>
        <v>68.375572748780598</v>
      </c>
    </row>
    <row r="37" spans="1:9" x14ac:dyDescent="0.25">
      <c r="A37" t="s">
        <v>290</v>
      </c>
      <c r="B37" t="s">
        <v>291</v>
      </c>
      <c r="C37">
        <v>794</v>
      </c>
      <c r="D37" s="83">
        <f t="shared" si="1"/>
        <v>405.96426000000002</v>
      </c>
      <c r="E37" t="s">
        <v>75</v>
      </c>
      <c r="F37">
        <v>29</v>
      </c>
      <c r="G37">
        <v>3281</v>
      </c>
      <c r="H37">
        <f t="shared" si="2"/>
        <v>738.62528199999997</v>
      </c>
      <c r="I37">
        <f t="shared" si="0"/>
        <v>54.962139787681949</v>
      </c>
    </row>
    <row r="38" spans="1:9" x14ac:dyDescent="0.25">
      <c r="A38" t="s">
        <v>292</v>
      </c>
      <c r="B38" t="s">
        <v>293</v>
      </c>
      <c r="C38">
        <v>984</v>
      </c>
      <c r="D38" s="83">
        <f t="shared" si="1"/>
        <v>503.10936000000004</v>
      </c>
      <c r="E38" t="s">
        <v>76</v>
      </c>
      <c r="F38">
        <v>30</v>
      </c>
      <c r="G38">
        <v>4066</v>
      </c>
      <c r="H38">
        <f t="shared" si="2"/>
        <v>915.34605199999999</v>
      </c>
      <c r="I38">
        <f t="shared" si="0"/>
        <v>54.963842243130145</v>
      </c>
    </row>
    <row r="39" spans="1:9" x14ac:dyDescent="0.25">
      <c r="A39" t="s">
        <v>294</v>
      </c>
      <c r="B39" t="s">
        <v>295</v>
      </c>
      <c r="C39">
        <v>567</v>
      </c>
      <c r="D39" s="83">
        <f t="shared" si="1"/>
        <v>289.90143</v>
      </c>
      <c r="E39" t="s">
        <v>77</v>
      </c>
      <c r="F39">
        <v>31</v>
      </c>
      <c r="G39">
        <v>1986</v>
      </c>
      <c r="H39">
        <f t="shared" si="2"/>
        <v>447.09229199999999</v>
      </c>
      <c r="I39">
        <f t="shared" si="0"/>
        <v>64.841518225055879</v>
      </c>
    </row>
    <row r="40" spans="1:9" x14ac:dyDescent="0.25">
      <c r="A40" t="s">
        <v>296</v>
      </c>
      <c r="B40" t="s">
        <v>297</v>
      </c>
      <c r="C40">
        <v>972</v>
      </c>
      <c r="D40" s="83">
        <f t="shared" si="1"/>
        <v>496.97388000000001</v>
      </c>
      <c r="E40" t="s">
        <v>78</v>
      </c>
      <c r="F40">
        <v>32</v>
      </c>
      <c r="G40">
        <v>2217</v>
      </c>
      <c r="H40">
        <f t="shared" si="2"/>
        <v>499.09547399999997</v>
      </c>
      <c r="I40">
        <f t="shared" si="0"/>
        <v>99.574912194054491</v>
      </c>
    </row>
    <row r="41" spans="1:9" x14ac:dyDescent="0.25">
      <c r="A41" t="s">
        <v>298</v>
      </c>
      <c r="B41" t="s">
        <v>299</v>
      </c>
      <c r="C41">
        <v>1021</v>
      </c>
      <c r="D41" s="83">
        <f t="shared" si="1"/>
        <v>522.02709000000004</v>
      </c>
      <c r="E41" t="s">
        <v>79</v>
      </c>
      <c r="F41">
        <v>33</v>
      </c>
      <c r="G41">
        <v>3086</v>
      </c>
      <c r="H41">
        <f t="shared" si="2"/>
        <v>694.72649200000001</v>
      </c>
      <c r="I41">
        <f t="shared" si="0"/>
        <v>75.141382401752438</v>
      </c>
    </row>
    <row r="42" spans="1:9" x14ac:dyDescent="0.25">
      <c r="A42" t="s">
        <v>25</v>
      </c>
      <c r="B42" t="s">
        <v>300</v>
      </c>
      <c r="C42">
        <v>1771</v>
      </c>
      <c r="D42" s="83">
        <f t="shared" si="1"/>
        <v>905.49459000000002</v>
      </c>
      <c r="E42" t="s">
        <v>80</v>
      </c>
      <c r="F42">
        <v>35</v>
      </c>
      <c r="G42">
        <v>4902</v>
      </c>
      <c r="H42">
        <f t="shared" si="2"/>
        <v>1103.5480439999999</v>
      </c>
      <c r="I42">
        <f t="shared" si="0"/>
        <v>82.053028404443452</v>
      </c>
    </row>
    <row r="43" spans="1:9" x14ac:dyDescent="0.25">
      <c r="A43" t="s">
        <v>143</v>
      </c>
      <c r="B43" t="s">
        <v>215</v>
      </c>
      <c r="C43">
        <v>813</v>
      </c>
      <c r="D43" s="83">
        <f t="shared" si="1"/>
        <v>415.67877000000004</v>
      </c>
      <c r="E43" t="s">
        <v>132</v>
      </c>
      <c r="F43" t="s">
        <v>215</v>
      </c>
      <c r="G43">
        <v>2526</v>
      </c>
      <c r="H43">
        <f t="shared" si="2"/>
        <v>568.65817199999992</v>
      </c>
      <c r="I43">
        <f t="shared" si="0"/>
        <v>73.098179269636887</v>
      </c>
    </row>
    <row r="44" spans="1:9" x14ac:dyDescent="0.25">
      <c r="A44" t="s">
        <v>301</v>
      </c>
      <c r="B44" t="s">
        <v>302</v>
      </c>
      <c r="C44">
        <v>828</v>
      </c>
      <c r="D44" s="83">
        <f t="shared" si="1"/>
        <v>423.34811999999999</v>
      </c>
      <c r="E44" t="s">
        <v>81</v>
      </c>
      <c r="F44">
        <v>36</v>
      </c>
      <c r="G44">
        <v>3017</v>
      </c>
      <c r="H44">
        <f t="shared" si="2"/>
        <v>679.19307399999991</v>
      </c>
      <c r="I44">
        <f t="shared" si="0"/>
        <v>62.331041968192991</v>
      </c>
    </row>
    <row r="45" spans="1:9" x14ac:dyDescent="0.25">
      <c r="A45" t="s">
        <v>303</v>
      </c>
      <c r="B45" t="s">
        <v>304</v>
      </c>
      <c r="C45">
        <v>706</v>
      </c>
      <c r="D45" s="83">
        <f t="shared" si="1"/>
        <v>360.97074000000003</v>
      </c>
      <c r="E45" t="s">
        <v>82</v>
      </c>
      <c r="F45">
        <v>37</v>
      </c>
      <c r="G45">
        <v>3072</v>
      </c>
      <c r="H45">
        <f t="shared" si="2"/>
        <v>691.57478399999991</v>
      </c>
      <c r="I45">
        <f t="shared" si="0"/>
        <v>52.195474495495787</v>
      </c>
    </row>
    <row r="46" spans="1:9" x14ac:dyDescent="0.25">
      <c r="A46" t="s">
        <v>305</v>
      </c>
      <c r="B46" t="s">
        <v>306</v>
      </c>
      <c r="C46">
        <v>802</v>
      </c>
      <c r="D46" s="83">
        <f t="shared" si="1"/>
        <v>410.05458000000004</v>
      </c>
      <c r="E46" t="s">
        <v>216</v>
      </c>
      <c r="F46" t="s">
        <v>217</v>
      </c>
      <c r="G46">
        <v>1997</v>
      </c>
      <c r="H46">
        <f t="shared" si="2"/>
        <v>449.56863399999997</v>
      </c>
      <c r="I46">
        <f t="shared" si="0"/>
        <v>91.21067374108668</v>
      </c>
    </row>
    <row r="47" spans="1:9" x14ac:dyDescent="0.25">
      <c r="A47" t="s">
        <v>307</v>
      </c>
      <c r="B47" t="s">
        <v>308</v>
      </c>
      <c r="C47">
        <v>802</v>
      </c>
      <c r="D47" s="83">
        <f t="shared" si="1"/>
        <v>410.05458000000004</v>
      </c>
    </row>
    <row r="48" spans="1:9" x14ac:dyDescent="0.25">
      <c r="A48" t="s">
        <v>26</v>
      </c>
      <c r="B48" t="s">
        <v>219</v>
      </c>
      <c r="C48">
        <v>748</v>
      </c>
      <c r="D48" s="83">
        <f t="shared" si="1"/>
        <v>382.44492000000002</v>
      </c>
      <c r="E48" t="s">
        <v>218</v>
      </c>
      <c r="F48" t="s">
        <v>219</v>
      </c>
      <c r="G48">
        <v>2128</v>
      </c>
      <c r="H48">
        <f t="shared" ref="H48:H79" si="3">(G48*0.225122)</f>
        <v>479.05961599999995</v>
      </c>
      <c r="I48">
        <f t="shared" si="0"/>
        <v>79.832427369540596</v>
      </c>
    </row>
    <row r="49" spans="1:9" x14ac:dyDescent="0.25">
      <c r="A49" t="s">
        <v>27</v>
      </c>
      <c r="B49" t="s">
        <v>220</v>
      </c>
      <c r="C49">
        <v>835</v>
      </c>
      <c r="D49" s="83">
        <f t="shared" si="1"/>
        <v>426.92715000000004</v>
      </c>
      <c r="E49" t="s">
        <v>37</v>
      </c>
      <c r="F49" t="s">
        <v>220</v>
      </c>
      <c r="G49">
        <v>2547</v>
      </c>
      <c r="H49">
        <f>(G49*0.225122)</f>
        <v>573.38573399999996</v>
      </c>
      <c r="I49">
        <f t="shared" si="0"/>
        <v>74.457232659367151</v>
      </c>
    </row>
    <row r="50" spans="1:9" x14ac:dyDescent="0.25">
      <c r="A50" t="s">
        <v>28</v>
      </c>
      <c r="B50" t="s">
        <v>221</v>
      </c>
      <c r="C50">
        <v>868</v>
      </c>
      <c r="D50" s="83">
        <f t="shared" si="1"/>
        <v>443.79972000000004</v>
      </c>
      <c r="E50" t="s">
        <v>38</v>
      </c>
      <c r="F50" t="s">
        <v>221</v>
      </c>
      <c r="G50">
        <v>3149</v>
      </c>
      <c r="H50">
        <f>(G50*0.225122)</f>
        <v>708.909178</v>
      </c>
      <c r="I50">
        <f t="shared" si="0"/>
        <v>62.603184409611359</v>
      </c>
    </row>
    <row r="51" spans="1:9" x14ac:dyDescent="0.25">
      <c r="A51" t="s">
        <v>309</v>
      </c>
      <c r="B51" t="s">
        <v>310</v>
      </c>
      <c r="C51">
        <v>684</v>
      </c>
      <c r="D51" s="83">
        <f t="shared" si="1"/>
        <v>349.72236000000004</v>
      </c>
      <c r="I51" t="e">
        <f t="shared" si="0"/>
        <v>#DIV/0!</v>
      </c>
    </row>
    <row r="52" spans="1:9" x14ac:dyDescent="0.25">
      <c r="A52" t="s">
        <v>311</v>
      </c>
      <c r="B52" t="s">
        <v>312</v>
      </c>
      <c r="C52">
        <v>902</v>
      </c>
      <c r="D52" s="83">
        <f t="shared" si="1"/>
        <v>461.18358000000001</v>
      </c>
      <c r="I52" t="e">
        <f t="shared" si="0"/>
        <v>#DIV/0!</v>
      </c>
    </row>
    <row r="53" spans="1:9" x14ac:dyDescent="0.25">
      <c r="A53" t="s">
        <v>313</v>
      </c>
      <c r="B53" t="s">
        <v>314</v>
      </c>
      <c r="C53">
        <v>682</v>
      </c>
      <c r="D53" s="83">
        <f t="shared" si="1"/>
        <v>348.69978000000003</v>
      </c>
      <c r="I53" t="e">
        <f t="shared" si="0"/>
        <v>#DIV/0!</v>
      </c>
    </row>
    <row r="54" spans="1:9" x14ac:dyDescent="0.25">
      <c r="A54" t="s">
        <v>315</v>
      </c>
      <c r="B54" t="s">
        <v>316</v>
      </c>
      <c r="C54">
        <v>857</v>
      </c>
      <c r="D54" s="83">
        <f t="shared" si="1"/>
        <v>438.17553000000004</v>
      </c>
      <c r="I54" t="e">
        <f t="shared" si="0"/>
        <v>#DIV/0!</v>
      </c>
    </row>
    <row r="55" spans="1:9" x14ac:dyDescent="0.25">
      <c r="A55" t="s">
        <v>317</v>
      </c>
      <c r="B55" t="s">
        <v>318</v>
      </c>
      <c r="C55">
        <v>1055</v>
      </c>
      <c r="D55" s="83">
        <f t="shared" si="1"/>
        <v>539.41095000000007</v>
      </c>
      <c r="I55" t="e">
        <f t="shared" si="0"/>
        <v>#DIV/0!</v>
      </c>
    </row>
    <row r="56" spans="1:9" x14ac:dyDescent="0.25">
      <c r="A56" t="s">
        <v>319</v>
      </c>
      <c r="B56" t="s">
        <v>320</v>
      </c>
      <c r="C56">
        <v>676</v>
      </c>
      <c r="D56" s="83">
        <f t="shared" si="1"/>
        <v>345.63204000000002</v>
      </c>
      <c r="I56" t="e">
        <f t="shared" si="0"/>
        <v>#DIV/0!</v>
      </c>
    </row>
    <row r="57" spans="1:9" x14ac:dyDescent="0.25">
      <c r="A57" t="s">
        <v>321</v>
      </c>
      <c r="B57" t="s">
        <v>322</v>
      </c>
      <c r="C57">
        <v>691</v>
      </c>
      <c r="D57" s="83">
        <f t="shared" si="1"/>
        <v>353.30139000000003</v>
      </c>
      <c r="E57" t="s">
        <v>91</v>
      </c>
      <c r="F57">
        <v>49</v>
      </c>
      <c r="G57">
        <v>2588</v>
      </c>
      <c r="H57">
        <f t="shared" si="3"/>
        <v>582.61573599999997</v>
      </c>
      <c r="I57">
        <f t="shared" si="0"/>
        <v>60.640550566934913</v>
      </c>
    </row>
    <row r="58" spans="1:9" x14ac:dyDescent="0.25">
      <c r="A58" t="s">
        <v>323</v>
      </c>
      <c r="B58" t="s">
        <v>324</v>
      </c>
      <c r="C58">
        <v>1240</v>
      </c>
      <c r="D58" s="83">
        <f t="shared" si="1"/>
        <v>633.99959999999999</v>
      </c>
      <c r="E58" t="s">
        <v>222</v>
      </c>
      <c r="F58">
        <v>50</v>
      </c>
      <c r="G58">
        <v>4225</v>
      </c>
      <c r="H58">
        <f t="shared" si="3"/>
        <v>951.14044999999999</v>
      </c>
      <c r="I58">
        <f t="shared" si="0"/>
        <v>66.656780289388379</v>
      </c>
    </row>
    <row r="59" spans="1:9" x14ac:dyDescent="0.25">
      <c r="A59" t="s">
        <v>325</v>
      </c>
      <c r="B59" t="s">
        <v>326</v>
      </c>
      <c r="C59">
        <v>2603</v>
      </c>
      <c r="D59" s="83">
        <f t="shared" si="1"/>
        <v>1330.88787</v>
      </c>
      <c r="E59" t="s">
        <v>223</v>
      </c>
      <c r="F59">
        <v>51</v>
      </c>
      <c r="G59">
        <v>7058</v>
      </c>
      <c r="H59">
        <f t="shared" si="3"/>
        <v>1588.9110759999999</v>
      </c>
      <c r="I59">
        <f t="shared" si="0"/>
        <v>83.761004004732627</v>
      </c>
    </row>
    <row r="60" spans="1:9" x14ac:dyDescent="0.25">
      <c r="A60" t="s">
        <v>327</v>
      </c>
      <c r="B60" t="s">
        <v>328</v>
      </c>
      <c r="C60">
        <v>1266</v>
      </c>
      <c r="D60" s="83">
        <f t="shared" si="1"/>
        <v>647.29313999999999</v>
      </c>
      <c r="E60" t="s">
        <v>94</v>
      </c>
      <c r="F60">
        <v>52</v>
      </c>
      <c r="G60">
        <v>4895</v>
      </c>
      <c r="H60">
        <f t="shared" si="3"/>
        <v>1101.97219</v>
      </c>
      <c r="I60">
        <f t="shared" si="0"/>
        <v>58.739516829367531</v>
      </c>
    </row>
    <row r="61" spans="1:9" x14ac:dyDescent="0.25">
      <c r="A61" t="s">
        <v>329</v>
      </c>
      <c r="B61" t="s">
        <v>330</v>
      </c>
      <c r="C61">
        <v>747</v>
      </c>
      <c r="D61" s="83">
        <f t="shared" si="1"/>
        <v>381.93362999999999</v>
      </c>
      <c r="E61" t="s">
        <v>95</v>
      </c>
      <c r="F61">
        <v>53</v>
      </c>
      <c r="G61">
        <v>2406</v>
      </c>
      <c r="H61">
        <f t="shared" si="3"/>
        <v>541.64353199999994</v>
      </c>
      <c r="I61">
        <f t="shared" si="0"/>
        <v>70.513835656769189</v>
      </c>
    </row>
    <row r="62" spans="1:9" x14ac:dyDescent="0.25">
      <c r="A62" t="s">
        <v>29</v>
      </c>
      <c r="B62" t="s">
        <v>224</v>
      </c>
      <c r="C62">
        <v>588</v>
      </c>
      <c r="D62" s="83">
        <f t="shared" si="1"/>
        <v>300.63852000000003</v>
      </c>
      <c r="E62" t="s">
        <v>10</v>
      </c>
      <c r="F62" t="s">
        <v>224</v>
      </c>
      <c r="G62">
        <v>1606</v>
      </c>
      <c r="H62">
        <f>(G62*0.225122)</f>
        <v>361.54593199999999</v>
      </c>
      <c r="I62">
        <f t="shared" si="0"/>
        <v>83.153617117727663</v>
      </c>
    </row>
    <row r="63" spans="1:9" x14ac:dyDescent="0.25">
      <c r="A63" t="s">
        <v>331</v>
      </c>
      <c r="B63" t="s">
        <v>332</v>
      </c>
      <c r="C63">
        <v>755</v>
      </c>
      <c r="D63" s="83">
        <f t="shared" si="1"/>
        <v>386.02395000000001</v>
      </c>
      <c r="H63" t="s">
        <v>410</v>
      </c>
    </row>
    <row r="64" spans="1:9" x14ac:dyDescent="0.25">
      <c r="A64" t="s">
        <v>333</v>
      </c>
      <c r="B64" t="s">
        <v>334</v>
      </c>
      <c r="C64">
        <v>511</v>
      </c>
      <c r="D64" s="83">
        <f t="shared" si="1"/>
        <v>261.26919000000004</v>
      </c>
      <c r="H64" t="s">
        <v>411</v>
      </c>
    </row>
    <row r="65" spans="1:9" x14ac:dyDescent="0.25">
      <c r="D65" s="83"/>
    </row>
    <row r="66" spans="1:9" x14ac:dyDescent="0.25">
      <c r="A66" t="s">
        <v>144</v>
      </c>
      <c r="B66" t="s">
        <v>225</v>
      </c>
      <c r="C66">
        <v>2095</v>
      </c>
      <c r="D66" s="83">
        <f t="shared" si="1"/>
        <v>1071.15255</v>
      </c>
      <c r="E66" t="s">
        <v>11</v>
      </c>
      <c r="F66" t="s">
        <v>225</v>
      </c>
      <c r="G66">
        <v>5818</v>
      </c>
      <c r="H66">
        <f>(G66*0.225122)</f>
        <v>1309.7597959999998</v>
      </c>
      <c r="I66">
        <f t="shared" si="0"/>
        <v>81.782365993466499</v>
      </c>
    </row>
    <row r="67" spans="1:9" x14ac:dyDescent="0.25">
      <c r="A67" t="s">
        <v>335</v>
      </c>
      <c r="B67" t="s">
        <v>336</v>
      </c>
      <c r="C67">
        <v>1155</v>
      </c>
      <c r="D67" s="83">
        <f t="shared" si="1"/>
        <v>590.53994999999998</v>
      </c>
      <c r="E67" t="s">
        <v>98</v>
      </c>
      <c r="F67">
        <v>58</v>
      </c>
      <c r="G67">
        <v>6069</v>
      </c>
      <c r="H67">
        <f t="shared" si="3"/>
        <v>1366.265418</v>
      </c>
      <c r="I67">
        <f t="shared" si="0"/>
        <v>43.222930348662317</v>
      </c>
    </row>
    <row r="68" spans="1:9" x14ac:dyDescent="0.25">
      <c r="A68" t="s">
        <v>337</v>
      </c>
      <c r="B68" t="s">
        <v>227</v>
      </c>
      <c r="C68">
        <v>1366</v>
      </c>
      <c r="D68" s="83">
        <f t="shared" si="1"/>
        <v>698.42214000000001</v>
      </c>
      <c r="E68" t="s">
        <v>226</v>
      </c>
      <c r="F68" t="s">
        <v>227</v>
      </c>
      <c r="G68">
        <v>4126</v>
      </c>
      <c r="H68">
        <f>(G68*0.225122)</f>
        <v>928.85337199999992</v>
      </c>
      <c r="I68">
        <f t="shared" si="0"/>
        <v>75.191861391014044</v>
      </c>
    </row>
    <row r="69" spans="1:9" x14ac:dyDescent="0.25">
      <c r="A69" t="s">
        <v>337</v>
      </c>
      <c r="B69" t="s">
        <v>338</v>
      </c>
      <c r="C69">
        <v>1340</v>
      </c>
      <c r="D69" s="83">
        <f t="shared" si="1"/>
        <v>685.12860000000001</v>
      </c>
      <c r="H69" t="s">
        <v>410</v>
      </c>
    </row>
    <row r="70" spans="1:9" x14ac:dyDescent="0.25">
      <c r="A70" t="s">
        <v>339</v>
      </c>
      <c r="B70" t="s">
        <v>340</v>
      </c>
      <c r="C70">
        <v>1392</v>
      </c>
      <c r="D70" s="83">
        <f t="shared" si="1"/>
        <v>711.71568000000002</v>
      </c>
      <c r="H70" t="s">
        <v>410</v>
      </c>
    </row>
    <row r="71" spans="1:9" x14ac:dyDescent="0.25">
      <c r="A71" t="s">
        <v>341</v>
      </c>
      <c r="B71" t="s">
        <v>342</v>
      </c>
      <c r="C71">
        <v>1583</v>
      </c>
      <c r="D71" s="83">
        <f t="shared" ref="D71:D79" si="4">(C71*0.51129)</f>
        <v>809.37207000000001</v>
      </c>
      <c r="E71" t="s">
        <v>228</v>
      </c>
      <c r="F71">
        <v>61</v>
      </c>
      <c r="G71">
        <v>5209</v>
      </c>
      <c r="H71">
        <f>(G71*0.225122)</f>
        <v>1172.660498</v>
      </c>
      <c r="I71">
        <f t="shared" ref="I71:I106" si="5">(D71/H71)*100</f>
        <v>69.020153009366567</v>
      </c>
    </row>
    <row r="72" spans="1:9" x14ac:dyDescent="0.25">
      <c r="A72" t="s">
        <v>343</v>
      </c>
      <c r="B72" t="s">
        <v>344</v>
      </c>
      <c r="C72">
        <v>2772</v>
      </c>
      <c r="D72" s="83">
        <f t="shared" si="4"/>
        <v>1417.2958800000001</v>
      </c>
      <c r="E72" t="s">
        <v>229</v>
      </c>
      <c r="F72" t="s">
        <v>230</v>
      </c>
      <c r="G72">
        <v>6543</v>
      </c>
      <c r="H72">
        <f>(G72*0.225122)</f>
        <v>1472.973246</v>
      </c>
      <c r="I72">
        <f t="shared" si="5"/>
        <v>96.220069430914847</v>
      </c>
    </row>
    <row r="73" spans="1:9" x14ac:dyDescent="0.25">
      <c r="A73" t="s">
        <v>345</v>
      </c>
      <c r="B73" t="s">
        <v>346</v>
      </c>
      <c r="C73">
        <v>1699</v>
      </c>
      <c r="D73" s="83">
        <f t="shared" si="4"/>
        <v>868.68171000000007</v>
      </c>
      <c r="H73" t="s">
        <v>410</v>
      </c>
    </row>
    <row r="74" spans="1:9" x14ac:dyDescent="0.25">
      <c r="A74" t="s">
        <v>30</v>
      </c>
      <c r="B74" t="s">
        <v>231</v>
      </c>
      <c r="C74">
        <v>1647</v>
      </c>
      <c r="D74" s="83">
        <f t="shared" si="4"/>
        <v>842.09463000000005</v>
      </c>
      <c r="E74" t="s">
        <v>12</v>
      </c>
      <c r="F74" t="s">
        <v>231</v>
      </c>
      <c r="G74">
        <v>6905</v>
      </c>
      <c r="H74">
        <f t="shared" si="3"/>
        <v>1554.46741</v>
      </c>
      <c r="I74">
        <f t="shared" si="5"/>
        <v>54.172549683753104</v>
      </c>
    </row>
    <row r="75" spans="1:9" x14ac:dyDescent="0.25">
      <c r="A75" t="s">
        <v>347</v>
      </c>
      <c r="B75" t="s">
        <v>348</v>
      </c>
      <c r="C75">
        <v>1681</v>
      </c>
      <c r="D75" s="83">
        <f t="shared" si="4"/>
        <v>859.47849000000008</v>
      </c>
      <c r="E75" t="s">
        <v>104</v>
      </c>
      <c r="F75">
        <v>64</v>
      </c>
      <c r="G75">
        <v>7348</v>
      </c>
      <c r="H75">
        <f t="shared" si="3"/>
        <v>1654.1964559999999</v>
      </c>
      <c r="I75">
        <f t="shared" si="5"/>
        <v>51.957461695831377</v>
      </c>
    </row>
    <row r="76" spans="1:9" x14ac:dyDescent="0.25">
      <c r="A76" t="s">
        <v>349</v>
      </c>
      <c r="B76" t="s">
        <v>350</v>
      </c>
      <c r="C76">
        <v>2050</v>
      </c>
      <c r="D76" s="83">
        <f t="shared" si="4"/>
        <v>1048.1445000000001</v>
      </c>
      <c r="E76" t="s">
        <v>105</v>
      </c>
      <c r="F76">
        <v>65</v>
      </c>
      <c r="G76">
        <v>5699</v>
      </c>
      <c r="H76">
        <f t="shared" si="3"/>
        <v>1282.970278</v>
      </c>
      <c r="I76">
        <f t="shared" si="5"/>
        <v>81.696709422913074</v>
      </c>
    </row>
    <row r="77" spans="1:9" x14ac:dyDescent="0.25">
      <c r="A77" t="s">
        <v>351</v>
      </c>
      <c r="B77" t="s">
        <v>352</v>
      </c>
      <c r="C77">
        <v>1018</v>
      </c>
      <c r="D77" s="83">
        <f t="shared" si="4"/>
        <v>520.49322000000006</v>
      </c>
      <c r="E77" t="s">
        <v>106</v>
      </c>
      <c r="F77">
        <v>66</v>
      </c>
      <c r="G77">
        <v>4215</v>
      </c>
      <c r="H77">
        <f t="shared" si="3"/>
        <v>948.88923</v>
      </c>
      <c r="I77">
        <f t="shared" si="5"/>
        <v>54.852895737893462</v>
      </c>
    </row>
    <row r="78" spans="1:9" x14ac:dyDescent="0.25">
      <c r="A78" t="s">
        <v>31</v>
      </c>
      <c r="B78" t="s">
        <v>353</v>
      </c>
      <c r="C78">
        <v>897</v>
      </c>
      <c r="D78" s="83">
        <f t="shared" si="4"/>
        <v>458.62713000000002</v>
      </c>
      <c r="E78" t="s">
        <v>232</v>
      </c>
      <c r="F78">
        <v>68</v>
      </c>
      <c r="G78">
        <v>2483</v>
      </c>
      <c r="H78">
        <f t="shared" si="3"/>
        <v>558.97792600000002</v>
      </c>
      <c r="I78">
        <f t="shared" si="5"/>
        <v>82.047449222529764</v>
      </c>
    </row>
    <row r="79" spans="1:9" x14ac:dyDescent="0.25">
      <c r="A79" t="s">
        <v>146</v>
      </c>
      <c r="B79" t="s">
        <v>234</v>
      </c>
      <c r="C79">
        <v>1356</v>
      </c>
      <c r="D79" s="83">
        <f t="shared" si="4"/>
        <v>693.30924000000005</v>
      </c>
      <c r="E79" t="s">
        <v>233</v>
      </c>
      <c r="F79" t="s">
        <v>234</v>
      </c>
      <c r="G79">
        <v>4423</v>
      </c>
      <c r="H79">
        <f t="shared" si="3"/>
        <v>995.714606</v>
      </c>
      <c r="I79">
        <f t="shared" si="5"/>
        <v>69.629313040327148</v>
      </c>
    </row>
    <row r="80" spans="1:9" x14ac:dyDescent="0.25">
      <c r="A80" t="s">
        <v>354</v>
      </c>
      <c r="B80" t="s">
        <v>355</v>
      </c>
      <c r="C80">
        <v>1155</v>
      </c>
      <c r="D80" s="83">
        <f t="shared" ref="D80:D109" si="6">(C80*0.51129)</f>
        <v>590.53994999999998</v>
      </c>
      <c r="H80" t="s">
        <v>410</v>
      </c>
    </row>
    <row r="81" spans="1:9" x14ac:dyDescent="0.25">
      <c r="A81" t="s">
        <v>356</v>
      </c>
      <c r="B81" t="s">
        <v>357</v>
      </c>
      <c r="C81">
        <v>1646</v>
      </c>
      <c r="D81" s="83">
        <f t="shared" si="6"/>
        <v>841.58334000000002</v>
      </c>
      <c r="H81" t="s">
        <v>410</v>
      </c>
    </row>
    <row r="82" spans="1:9" x14ac:dyDescent="0.25">
      <c r="A82" t="s">
        <v>358</v>
      </c>
      <c r="B82" t="s">
        <v>359</v>
      </c>
      <c r="C82">
        <v>1384</v>
      </c>
      <c r="D82" s="83">
        <f t="shared" si="6"/>
        <v>707.62536</v>
      </c>
      <c r="H82" t="s">
        <v>410</v>
      </c>
    </row>
    <row r="83" spans="1:9" x14ac:dyDescent="0.25">
      <c r="A83" t="s">
        <v>360</v>
      </c>
      <c r="B83" t="s">
        <v>361</v>
      </c>
      <c r="C83">
        <v>1179</v>
      </c>
      <c r="D83" s="83">
        <f t="shared" si="6"/>
        <v>602.81091000000004</v>
      </c>
      <c r="E83" t="s">
        <v>235</v>
      </c>
      <c r="F83">
        <v>72</v>
      </c>
      <c r="G83">
        <v>4976</v>
      </c>
      <c r="H83">
        <f>(G83*0.225122)</f>
        <v>1120.2070719999999</v>
      </c>
      <c r="I83">
        <f t="shared" si="5"/>
        <v>53.812453524664065</v>
      </c>
    </row>
    <row r="84" spans="1:9" x14ac:dyDescent="0.25">
      <c r="A84" t="s">
        <v>362</v>
      </c>
      <c r="B84" t="s">
        <v>363</v>
      </c>
      <c r="C84">
        <v>1370</v>
      </c>
      <c r="D84" s="83">
        <f t="shared" si="6"/>
        <v>700.46730000000002</v>
      </c>
    </row>
    <row r="85" spans="1:9" x14ac:dyDescent="0.25">
      <c r="A85" t="s">
        <v>364</v>
      </c>
      <c r="B85" t="s">
        <v>365</v>
      </c>
      <c r="C85">
        <v>1584</v>
      </c>
      <c r="D85" s="83">
        <f t="shared" si="6"/>
        <v>809.88336000000004</v>
      </c>
    </row>
    <row r="86" spans="1:9" x14ac:dyDescent="0.25">
      <c r="A86" t="s">
        <v>366</v>
      </c>
      <c r="B86" t="s">
        <v>367</v>
      </c>
      <c r="C86">
        <v>536</v>
      </c>
      <c r="D86" s="83">
        <f t="shared" si="6"/>
        <v>274.05144000000001</v>
      </c>
    </row>
    <row r="87" spans="1:9" x14ac:dyDescent="0.25">
      <c r="A87" t="s">
        <v>32</v>
      </c>
      <c r="B87" t="s">
        <v>237</v>
      </c>
      <c r="C87">
        <v>722</v>
      </c>
      <c r="D87" s="83">
        <f t="shared" si="6"/>
        <v>369.15138000000002</v>
      </c>
      <c r="E87" t="s">
        <v>236</v>
      </c>
      <c r="F87" t="s">
        <v>237</v>
      </c>
      <c r="G87">
        <v>2199</v>
      </c>
      <c r="H87">
        <f>(G87*0.225122)</f>
        <v>495.04327799999999</v>
      </c>
      <c r="I87">
        <f t="shared" si="5"/>
        <v>74.569516728191999</v>
      </c>
    </row>
    <row r="88" spans="1:9" x14ac:dyDescent="0.25">
      <c r="A88" t="s">
        <v>368</v>
      </c>
      <c r="B88" t="s">
        <v>369</v>
      </c>
      <c r="C88">
        <v>937</v>
      </c>
      <c r="D88" s="83">
        <f t="shared" si="6"/>
        <v>479.07873000000001</v>
      </c>
      <c r="H88" t="s">
        <v>410</v>
      </c>
    </row>
    <row r="89" spans="1:9" x14ac:dyDescent="0.25">
      <c r="A89" t="s">
        <v>370</v>
      </c>
      <c r="B89" t="s">
        <v>371</v>
      </c>
      <c r="C89">
        <v>1312</v>
      </c>
      <c r="D89" s="83">
        <f t="shared" si="6"/>
        <v>670.81248000000005</v>
      </c>
      <c r="H89" t="s">
        <v>410</v>
      </c>
    </row>
    <row r="90" spans="1:9" x14ac:dyDescent="0.25">
      <c r="A90" t="s">
        <v>372</v>
      </c>
      <c r="B90" t="s">
        <v>373</v>
      </c>
      <c r="C90">
        <v>839</v>
      </c>
      <c r="D90" s="83">
        <f t="shared" si="6"/>
        <v>428.97230999999999</v>
      </c>
      <c r="H90" t="s">
        <v>410</v>
      </c>
    </row>
    <row r="91" spans="1:9" x14ac:dyDescent="0.25">
      <c r="A91" t="s">
        <v>374</v>
      </c>
      <c r="B91" t="s">
        <v>375</v>
      </c>
      <c r="C91">
        <v>554</v>
      </c>
      <c r="D91" s="83">
        <f t="shared" si="6"/>
        <v>283.25466</v>
      </c>
      <c r="H91" t="s">
        <v>410</v>
      </c>
    </row>
    <row r="92" spans="1:9" x14ac:dyDescent="0.25">
      <c r="A92" t="s">
        <v>376</v>
      </c>
      <c r="B92" t="s">
        <v>377</v>
      </c>
      <c r="C92">
        <v>516</v>
      </c>
      <c r="D92" s="83">
        <f t="shared" si="6"/>
        <v>263.82564000000002</v>
      </c>
      <c r="H92" t="s">
        <v>410</v>
      </c>
    </row>
    <row r="93" spans="1:9" x14ac:dyDescent="0.25">
      <c r="A93" t="s">
        <v>378</v>
      </c>
      <c r="B93" t="s">
        <v>379</v>
      </c>
      <c r="C93">
        <v>1265</v>
      </c>
      <c r="D93" s="83">
        <f t="shared" si="6"/>
        <v>646.78185000000008</v>
      </c>
      <c r="H93" t="s">
        <v>410</v>
      </c>
    </row>
    <row r="94" spans="1:9" x14ac:dyDescent="0.25">
      <c r="D94" s="83"/>
      <c r="H94" t="s">
        <v>410</v>
      </c>
    </row>
    <row r="95" spans="1:9" x14ac:dyDescent="0.25">
      <c r="A95" t="s">
        <v>33</v>
      </c>
      <c r="B95" t="s">
        <v>380</v>
      </c>
      <c r="C95">
        <v>980</v>
      </c>
      <c r="D95" s="83">
        <f t="shared" si="6"/>
        <v>501.06420000000003</v>
      </c>
      <c r="E95" t="s">
        <v>238</v>
      </c>
      <c r="F95">
        <v>84</v>
      </c>
      <c r="G95">
        <v>4092</v>
      </c>
      <c r="H95">
        <f>(G95*0.225122)</f>
        <v>921.19922399999996</v>
      </c>
      <c r="I95">
        <f t="shared" si="5"/>
        <v>54.392599010699996</v>
      </c>
    </row>
    <row r="96" spans="1:9" x14ac:dyDescent="0.25">
      <c r="A96" t="s">
        <v>34</v>
      </c>
      <c r="B96" t="s">
        <v>381</v>
      </c>
      <c r="C96">
        <v>1043</v>
      </c>
      <c r="D96" s="83">
        <f t="shared" si="6"/>
        <v>533.27547000000004</v>
      </c>
      <c r="E96" t="s">
        <v>17</v>
      </c>
      <c r="F96">
        <v>85</v>
      </c>
      <c r="G96">
        <v>2697</v>
      </c>
      <c r="H96">
        <f t="shared" ref="H96" si="7">(G96*0.225122)</f>
        <v>607.15403400000002</v>
      </c>
      <c r="I96">
        <f t="shared" si="5"/>
        <v>87.831989929593391</v>
      </c>
    </row>
    <row r="97" spans="1:9" x14ac:dyDescent="0.25">
      <c r="A97" t="s">
        <v>148</v>
      </c>
      <c r="B97" t="s">
        <v>239</v>
      </c>
      <c r="C97">
        <v>986</v>
      </c>
      <c r="D97" s="83">
        <f t="shared" si="6"/>
        <v>504.13194000000004</v>
      </c>
      <c r="E97" t="s">
        <v>18</v>
      </c>
      <c r="F97" t="s">
        <v>239</v>
      </c>
      <c r="G97">
        <v>2729</v>
      </c>
      <c r="H97">
        <f>(G97*0.225122)</f>
        <v>614.35793799999999</v>
      </c>
      <c r="I97">
        <f t="shared" si="5"/>
        <v>82.058342346998387</v>
      </c>
    </row>
    <row r="98" spans="1:9" x14ac:dyDescent="0.25">
      <c r="A98" t="s">
        <v>382</v>
      </c>
      <c r="B98" t="s">
        <v>383</v>
      </c>
      <c r="C98">
        <v>1083</v>
      </c>
      <c r="D98" s="83">
        <f t="shared" si="6"/>
        <v>553.72707000000003</v>
      </c>
      <c r="H98" t="s">
        <v>410</v>
      </c>
    </row>
    <row r="99" spans="1:9" x14ac:dyDescent="0.25">
      <c r="A99" t="s">
        <v>384</v>
      </c>
      <c r="B99" t="s">
        <v>385</v>
      </c>
      <c r="C99">
        <v>633</v>
      </c>
      <c r="D99" s="83">
        <f t="shared" si="6"/>
        <v>323.64657</v>
      </c>
      <c r="H99" t="s">
        <v>410</v>
      </c>
    </row>
    <row r="100" spans="1:9" x14ac:dyDescent="0.25">
      <c r="A100" t="s">
        <v>386</v>
      </c>
      <c r="B100" t="s">
        <v>387</v>
      </c>
      <c r="C100">
        <v>611</v>
      </c>
      <c r="D100" s="83">
        <f t="shared" si="6"/>
        <v>312.39819</v>
      </c>
      <c r="H100" t="s">
        <v>410</v>
      </c>
    </row>
    <row r="101" spans="1:9" x14ac:dyDescent="0.25">
      <c r="A101" t="s">
        <v>149</v>
      </c>
      <c r="B101" t="s">
        <v>240</v>
      </c>
      <c r="C101">
        <v>794</v>
      </c>
      <c r="D101" s="83">
        <f t="shared" si="6"/>
        <v>405.96426000000002</v>
      </c>
      <c r="E101" t="s">
        <v>133</v>
      </c>
      <c r="F101" t="s">
        <v>240</v>
      </c>
      <c r="G101">
        <v>2219</v>
      </c>
      <c r="H101">
        <f>(G101*0.225122)</f>
        <v>499.54571799999997</v>
      </c>
      <c r="I101">
        <f t="shared" si="5"/>
        <v>81.266687987104319</v>
      </c>
    </row>
    <row r="102" spans="1:9" x14ac:dyDescent="0.25">
      <c r="A102" t="s">
        <v>388</v>
      </c>
      <c r="B102" t="s">
        <v>389</v>
      </c>
      <c r="C102">
        <v>712</v>
      </c>
      <c r="D102" s="83">
        <f t="shared" si="6"/>
        <v>364.03847999999999</v>
      </c>
      <c r="H102" t="s">
        <v>410</v>
      </c>
    </row>
    <row r="103" spans="1:9" x14ac:dyDescent="0.25">
      <c r="A103" t="s">
        <v>390</v>
      </c>
      <c r="B103" t="s">
        <v>391</v>
      </c>
      <c r="C103">
        <v>687</v>
      </c>
      <c r="D103" s="83">
        <f t="shared" si="6"/>
        <v>351.25623000000002</v>
      </c>
      <c r="H103" t="s">
        <v>410</v>
      </c>
    </row>
    <row r="104" spans="1:9" x14ac:dyDescent="0.25">
      <c r="A104" t="s">
        <v>392</v>
      </c>
      <c r="B104" t="s">
        <v>393</v>
      </c>
      <c r="C104">
        <v>753</v>
      </c>
      <c r="D104" s="83">
        <f t="shared" si="6"/>
        <v>385.00137000000001</v>
      </c>
      <c r="H104" t="s">
        <v>410</v>
      </c>
    </row>
    <row r="105" spans="1:9" x14ac:dyDescent="0.25">
      <c r="A105" t="s">
        <v>394</v>
      </c>
      <c r="B105" t="s">
        <v>395</v>
      </c>
      <c r="C105">
        <v>978</v>
      </c>
      <c r="D105" s="83">
        <f t="shared" si="6"/>
        <v>500.04162000000002</v>
      </c>
      <c r="H105" t="s">
        <v>410</v>
      </c>
    </row>
    <row r="106" spans="1:9" x14ac:dyDescent="0.25">
      <c r="A106" t="s">
        <v>150</v>
      </c>
      <c r="B106" t="s">
        <v>241</v>
      </c>
      <c r="C106">
        <v>661</v>
      </c>
      <c r="D106" s="83">
        <f t="shared" si="6"/>
        <v>337.96269000000001</v>
      </c>
      <c r="E106" t="s">
        <v>20</v>
      </c>
      <c r="F106" t="s">
        <v>241</v>
      </c>
      <c r="G106">
        <v>2115</v>
      </c>
      <c r="H106">
        <f>(G106*0.225122)</f>
        <v>476.13302999999996</v>
      </c>
      <c r="I106">
        <f t="shared" si="5"/>
        <v>70.98072780205986</v>
      </c>
    </row>
    <row r="107" spans="1:9" x14ac:dyDescent="0.25">
      <c r="A107" t="s">
        <v>396</v>
      </c>
      <c r="B107" t="s">
        <v>397</v>
      </c>
      <c r="C107">
        <v>769</v>
      </c>
      <c r="D107" s="83">
        <f t="shared" si="6"/>
        <v>393.18200999999999</v>
      </c>
      <c r="H107" t="s">
        <v>410</v>
      </c>
    </row>
    <row r="108" spans="1:9" x14ac:dyDescent="0.25">
      <c r="A108" t="s">
        <v>398</v>
      </c>
      <c r="B108" t="s">
        <v>399</v>
      </c>
      <c r="C108">
        <v>668</v>
      </c>
      <c r="D108" s="83">
        <f t="shared" si="6"/>
        <v>341.54172</v>
      </c>
      <c r="H108" t="s">
        <v>410</v>
      </c>
    </row>
    <row r="109" spans="1:9" x14ac:dyDescent="0.25">
      <c r="A109" t="s">
        <v>400</v>
      </c>
      <c r="B109" t="s">
        <v>401</v>
      </c>
      <c r="C109">
        <v>503</v>
      </c>
      <c r="D109" s="83">
        <f t="shared" si="6"/>
        <v>257.17887000000002</v>
      </c>
      <c r="H109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Обща А21</vt:lpstr>
      <vt:lpstr>испания 96</vt:lpstr>
      <vt:lpstr>Румъния 96</vt:lpstr>
      <vt:lpstr>Кипър 96</vt:lpstr>
      <vt:lpstr>Полша96</vt:lpstr>
      <vt:lpstr>Sheet4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vivanova</dc:creator>
  <cp:lastModifiedBy>deni</cp:lastModifiedBy>
  <cp:lastPrinted>2016-10-18T15:52:51Z</cp:lastPrinted>
  <dcterms:created xsi:type="dcterms:W3CDTF">2016-10-18T07:23:10Z</dcterms:created>
  <dcterms:modified xsi:type="dcterms:W3CDTF">2016-11-08T09:38:09Z</dcterms:modified>
</cp:coreProperties>
</file>